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ocuments\NetSpeakerphone\Received Files\Ольга\"/>
    </mc:Choice>
  </mc:AlternateContent>
  <bookViews>
    <workbookView xWindow="0" yWindow="0" windowWidth="20205" windowHeight="10920"/>
  </bookViews>
  <sheets>
    <sheet name="Лист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1" i="1"/>
  <c r="C58" i="1"/>
  <c r="C56" i="1"/>
  <c r="C52" i="1"/>
  <c r="C49" i="1"/>
  <c r="C43" i="1"/>
  <c r="C38" i="1"/>
  <c r="C33" i="1"/>
  <c r="C31" i="1"/>
  <c r="C29" i="1"/>
  <c r="C23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D23" i="1"/>
  <c r="D29" i="1"/>
  <c r="D31" i="1"/>
  <c r="D33" i="1"/>
  <c r="D38" i="1"/>
  <c r="D43" i="1"/>
  <c r="D49" i="1"/>
  <c r="D52" i="1"/>
  <c r="D56" i="1"/>
  <c r="D58" i="1"/>
  <c r="D61" i="1"/>
  <c r="D64" i="1"/>
  <c r="B23" i="1"/>
  <c r="B29" i="1"/>
  <c r="B31" i="1"/>
  <c r="B33" i="1"/>
  <c r="B38" i="1"/>
  <c r="B43" i="1"/>
  <c r="B49" i="1"/>
  <c r="B52" i="1"/>
  <c r="B56" i="1"/>
  <c r="B58" i="1"/>
  <c r="B61" i="1"/>
  <c r="B64" i="1"/>
</calcChain>
</file>

<file path=xl/sharedStrings.xml><?xml version="1.0" encoding="utf-8"?>
<sst xmlns="http://schemas.openxmlformats.org/spreadsheetml/2006/main" count="68" uniqueCount="68">
  <si>
    <t>Ед.Изм.: тыс.руб.</t>
  </si>
  <si>
    <t>Вид дохода</t>
  </si>
  <si>
    <t>Уточненный план на  год</t>
  </si>
  <si>
    <t>Отклонение от прошлого года</t>
  </si>
  <si>
    <t>НАЛОГОВЫЕ И НЕНАЛОГОВЫЕ ДОХОДЫ</t>
  </si>
  <si>
    <t>БЕЗВОЗМЕЗДНЫЕ ПОСТУПЛЕНИЯ</t>
  </si>
  <si>
    <t>% испол-я плана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</si>
  <si>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</si>
  <si>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</si>
  <si>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</si>
  <si>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</si>
  <si>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</si>
  <si>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</si>
  <si>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</si>
  <si>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</si>
  <si>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</si>
  <si>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</si>
  <si>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</si>
  <si>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</si>
  <si>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</si>
  <si>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Поступило за 6 мес. 2015г.</t>
  </si>
  <si>
    <t>Поступило за 6 мес. 2016г.</t>
  </si>
  <si>
    <t>ИТОГО доходов</t>
  </si>
  <si>
    <t>Анализ исполнения бюджета муниципального района Мелеузовский район Республики Башкортостан в сравнении с аналогичным периодом прошлого года</t>
  </si>
  <si>
    <t>РАСХОДЫ</t>
  </si>
  <si>
    <t>Общегосударственные вопросы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</si>
  <si>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</si>
  <si>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</si>
  <si>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</si>
  <si>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</si>
  <si>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</si>
  <si>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Национальная оборона</t>
  </si>
  <si>
    <t>0203 - Мобилизационная и вневойсковая подготовка</t>
  </si>
  <si>
    <t>Национальная безопасность и правоохранительная деятельность</t>
  </si>
  <si>
    <t>0309 - 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</si>
  <si>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</si>
  <si>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</si>
  <si>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</si>
  <si>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</si>
  <si>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</si>
  <si>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Жилищно-коммунальное хозяйство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</si>
  <si>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</si>
  <si>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</si>
  <si>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</si>
  <si>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</si>
  <si>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Образование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</si>
  <si>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</si>
  <si>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</si>
  <si>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</si>
  <si>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0707 - Молодежная политика и оздоровление детей</t>
  </si>
  <si>
    <t>0709 - Другие вопросы в области образования</t>
  </si>
  <si>
    <t>Культура, кинемотография</t>
  </si>
  <si>
    <t>0801 - Культура</t>
  </si>
  <si>
    <t>Социальная политика</t>
  </si>
  <si>
    <t>1001 - Пенсионное обеспечение</t>
  </si>
  <si>
    <t>1003 - Социальное обеспечение населения</t>
  </si>
  <si>
    <t>1004 - Охрана семьи и детства</t>
  </si>
  <si>
    <t>Физическая культура и спорт</t>
  </si>
  <si>
    <t>1101 - Физическая культура</t>
  </si>
  <si>
    <t>Средство массовой информации</t>
  </si>
  <si>
    <t>1201 - Телевидение и радиовещание</t>
  </si>
  <si>
    <t>1202 - Периодическая печать и издательства</t>
  </si>
  <si>
    <t>Межбюджетнфе трансферты общего характера бюджетам бюджетной системы Российской Федерации</t>
  </si>
  <si>
    <t>1401 - Дотации на выравнивание бюджетной обеспеченности субъектов Российской Федерации и муниципальных образований</t>
  </si>
  <si>
    <t>1403 - Прочие межбюджетные трансферты общего характера</t>
  </si>
  <si>
    <t>ИТОГО расходов</t>
  </si>
  <si>
    <t>по состоянию на 1 июля 2016 года</t>
  </si>
  <si>
    <t>0804 - Другие вопросы в области культуры, кинематографии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</si>
</sst>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 shrinkToFit="1"/>
    </xf>
    <xf numFmtId="164" fontId="4" fillId="0" borderId="1" xfId="0" applyNumberFormat="1" applyFont="1" applyBorder="1"/>
    <xf numFmtId="165" fontId="4" fillId="0" borderId="1" xfId="1" applyNumberFormat="1" applyFont="1" applyBorder="1"/>
    <xf numFmtId="164" fontId="5" fillId="0" borderId="1" xfId="0" applyNumberFormat="1" applyFont="1" applyBorder="1"/>
    <xf numFmtId="165" fontId="5" fillId="0" borderId="1" xfId="1" applyNumberFormat="1" applyFont="1" applyBorder="1"/>
    <xf numFmtId="49" fontId="2" fillId="0" borderId="1" xfId="0" applyNumberFormat="1" applyFont="1" applyFill="1" applyBorder="1" applyAlignment="1">
      <alignment wrapText="1" shrinkToFit="1"/>
    </xf>
    <xf numFmtId="164" fontId="5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 shrinkToFit="1"/>
    </xf>
    <xf numFmtId="164" fontId="6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164" fontId="0" fillId="0" borderId="1" xfId="0" applyNumberForma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31" workbookViewId="0">
      <selection activeCell="H49" sqref="H49"/>
    </sheetView>
  </sheetViews>
  <sheetFormatPr defaultRowHeight="12.75" x14ac:dyDescent="0.2"/>
  <cols>
    <col min="1" max="1" width="72" customWidth="1"/>
    <col min="2" max="2" width="16.33203125" customWidth="1"/>
    <col min="3" max="3" width="14.33203125" customWidth="1"/>
    <col min="4" max="4" width="14.1640625" customWidth="1"/>
    <col min="5" max="5" width="13" customWidth="1"/>
    <col min="6" max="6" width="12.83203125" customWidth="1"/>
  </cols>
  <sheetData>
    <row r="1" spans="1:6" ht="29.25" customHeight="1" x14ac:dyDescent="0.2">
      <c r="A1" s="15" t="s">
        <v>23</v>
      </c>
      <c r="B1" s="15"/>
      <c r="C1" s="15"/>
      <c r="D1" s="15"/>
      <c r="E1" s="15"/>
      <c r="F1" s="15"/>
    </row>
    <row r="2" spans="1:6" ht="14.25" x14ac:dyDescent="0.2">
      <c r="A2" s="16" t="s">
        <v>66</v>
      </c>
      <c r="B2" s="16"/>
      <c r="C2" s="16"/>
      <c r="D2" s="16"/>
      <c r="E2" s="16"/>
      <c r="F2" s="16"/>
    </row>
    <row r="3" spans="1:6" x14ac:dyDescent="0.2">
      <c r="E3" t="s">
        <v>0</v>
      </c>
    </row>
    <row r="5" spans="1:6" s="1" customFormat="1" ht="38.25" x14ac:dyDescent="0.2">
      <c r="A5" s="2" t="s">
        <v>1</v>
      </c>
      <c r="B5" s="2" t="s">
        <v>2</v>
      </c>
      <c r="C5" s="2" t="s">
        <v>20</v>
      </c>
      <c r="D5" s="2" t="s">
        <v>21</v>
      </c>
      <c r="E5" s="2" t="s">
        <v>3</v>
      </c>
      <c r="F5" s="2" t="s">
        <v>6</v>
      </c>
    </row>
    <row r="6" spans="1:6" ht="15.75" x14ac:dyDescent="0.25">
      <c r="A6" s="3" t="s">
        <v>4</v>
      </c>
      <c r="B6" s="7">
        <v>487772</v>
      </c>
      <c r="C6" s="7">
        <v>254306.12</v>
      </c>
      <c r="D6" s="7">
        <v>257510.45</v>
      </c>
      <c r="E6" s="5">
        <v>3204.3300000000163</v>
      </c>
      <c r="F6" s="6">
        <v>0.52793200511714489</v>
      </c>
    </row>
    <row r="7" spans="1:6" ht="15.75" x14ac:dyDescent="0.25">
      <c r="A7" s="4" t="s">
        <v>7</v>
      </c>
      <c r="B7" s="5">
        <v>319764</v>
      </c>
      <c r="C7" s="5">
        <v>133132.94</v>
      </c>
      <c r="D7" s="5">
        <v>134518.35</v>
      </c>
      <c r="E7" s="5">
        <v>1385.4100000000035</v>
      </c>
      <c r="F7" s="6">
        <v>0.42068009532029876</v>
      </c>
    </row>
    <row r="8" spans="1:6" ht="31.5" x14ac:dyDescent="0.25">
      <c r="A8" s="4" t="s">
        <v>8</v>
      </c>
      <c r="B8" s="5">
        <v>10108</v>
      </c>
      <c r="C8" s="5">
        <v>7316.57</v>
      </c>
      <c r="D8" s="5">
        <v>4802.57</v>
      </c>
      <c r="E8" s="5">
        <v>-2514</v>
      </c>
      <c r="F8" s="6">
        <v>0.47512564305500593</v>
      </c>
    </row>
    <row r="9" spans="1:6" ht="15.75" x14ac:dyDescent="0.25">
      <c r="A9" s="4" t="s">
        <v>9</v>
      </c>
      <c r="B9" s="5">
        <v>95409</v>
      </c>
      <c r="C9" s="5">
        <v>63790.02</v>
      </c>
      <c r="D9" s="5">
        <v>62834.16</v>
      </c>
      <c r="E9" s="5">
        <v>-955.85999999999331</v>
      </c>
      <c r="F9" s="6">
        <v>0.65857686381787883</v>
      </c>
    </row>
    <row r="10" spans="1:6" ht="15.75" x14ac:dyDescent="0.25">
      <c r="A10" s="4" t="s">
        <v>10</v>
      </c>
      <c r="B10" s="5"/>
      <c r="C10" s="5"/>
      <c r="D10" s="5"/>
      <c r="E10" s="5"/>
      <c r="F10" s="6"/>
    </row>
    <row r="11" spans="1:6" ht="31.5" x14ac:dyDescent="0.25">
      <c r="A11" s="4" t="s">
        <v>11</v>
      </c>
      <c r="B11" s="5">
        <v>1900</v>
      </c>
      <c r="C11" s="5">
        <v>982.56</v>
      </c>
      <c r="D11" s="5">
        <v>271.64</v>
      </c>
      <c r="E11" s="5">
        <v>-710.92</v>
      </c>
      <c r="F11" s="6">
        <v>0.14296842105263158</v>
      </c>
    </row>
    <row r="12" spans="1:6" ht="15.75" x14ac:dyDescent="0.25">
      <c r="A12" s="4" t="s">
        <v>12</v>
      </c>
      <c r="B12" s="5">
        <v>6970</v>
      </c>
      <c r="C12" s="5">
        <v>5224.25</v>
      </c>
      <c r="D12" s="5">
        <v>4284.78</v>
      </c>
      <c r="E12" s="5">
        <v>-939.47000000000025</v>
      </c>
      <c r="F12" s="6">
        <v>0.6147460545193687</v>
      </c>
    </row>
    <row r="13" spans="1:6" ht="31.5" x14ac:dyDescent="0.25">
      <c r="A13" s="4" t="s">
        <v>13</v>
      </c>
      <c r="B13" s="5">
        <v>0</v>
      </c>
      <c r="C13" s="5">
        <v>0.05</v>
      </c>
      <c r="D13" s="5">
        <v>0</v>
      </c>
      <c r="E13" s="5">
        <v>-0.05</v>
      </c>
      <c r="F13" s="6"/>
    </row>
    <row r="14" spans="1:6" ht="31.5" x14ac:dyDescent="0.25">
      <c r="A14" s="4" t="s">
        <v>14</v>
      </c>
      <c r="B14" s="5">
        <v>39695</v>
      </c>
      <c r="C14" s="5">
        <v>31974.54</v>
      </c>
      <c r="D14" s="5">
        <v>29657.919999999998</v>
      </c>
      <c r="E14" s="5">
        <v>-2316.6200000000026</v>
      </c>
      <c r="F14" s="6">
        <v>0.74714498047613043</v>
      </c>
    </row>
    <row r="15" spans="1:6" ht="15.75" x14ac:dyDescent="0.25">
      <c r="A15" s="4" t="s">
        <v>15</v>
      </c>
      <c r="B15" s="5">
        <v>579</v>
      </c>
      <c r="C15" s="5">
        <v>664.36</v>
      </c>
      <c r="D15" s="5">
        <v>1974.99</v>
      </c>
      <c r="E15" s="5">
        <v>1310.6300000000001</v>
      </c>
      <c r="F15" s="6">
        <v>3.4110362694300518</v>
      </c>
    </row>
    <row r="16" spans="1:6" ht="31.5" x14ac:dyDescent="0.25">
      <c r="A16" s="4" t="s">
        <v>16</v>
      </c>
      <c r="B16" s="5">
        <v>220</v>
      </c>
      <c r="C16" s="5">
        <v>75.28</v>
      </c>
      <c r="D16" s="5">
        <v>128.13999999999999</v>
      </c>
      <c r="E16" s="5">
        <v>52.859999999999985</v>
      </c>
      <c r="F16" s="6">
        <v>0.58245454545454545</v>
      </c>
    </row>
    <row r="17" spans="1:6" ht="31.5" x14ac:dyDescent="0.25">
      <c r="A17" s="4" t="s">
        <v>17</v>
      </c>
      <c r="B17" s="5">
        <v>9553</v>
      </c>
      <c r="C17" s="5">
        <v>7784.6</v>
      </c>
      <c r="D17" s="5">
        <v>15682.24</v>
      </c>
      <c r="E17" s="5">
        <v>7897.6399999999994</v>
      </c>
      <c r="F17" s="6">
        <v>1.6416036847063749</v>
      </c>
    </row>
    <row r="18" spans="1:6" ht="15.75" x14ac:dyDescent="0.25">
      <c r="A18" s="4" t="s">
        <v>18</v>
      </c>
      <c r="B18" s="5">
        <v>3574</v>
      </c>
      <c r="C18" s="5">
        <v>3038.09</v>
      </c>
      <c r="D18" s="5">
        <v>3172.11</v>
      </c>
      <c r="E18" s="5">
        <v>134.01999999999998</v>
      </c>
      <c r="F18" s="6">
        <v>0.8875517627308338</v>
      </c>
    </row>
    <row r="19" spans="1:6" ht="15.75" x14ac:dyDescent="0.25">
      <c r="A19" s="4" t="s">
        <v>19</v>
      </c>
      <c r="B19" s="5">
        <v>0</v>
      </c>
      <c r="C19" s="5">
        <v>322.86</v>
      </c>
      <c r="D19" s="5">
        <v>183.56</v>
      </c>
      <c r="E19" s="5">
        <v>-139.30000000000001</v>
      </c>
      <c r="F19" s="6"/>
    </row>
    <row r="20" spans="1:6" ht="15.75" x14ac:dyDescent="0.25">
      <c r="A20" s="3" t="s">
        <v>5</v>
      </c>
      <c r="B20" s="7">
        <v>791127.46</v>
      </c>
      <c r="C20" s="7">
        <v>375488.78</v>
      </c>
      <c r="D20" s="7">
        <v>428874.19</v>
      </c>
      <c r="E20" s="7">
        <v>53385.409999999974</v>
      </c>
      <c r="F20" s="8">
        <v>0.54210504840774965</v>
      </c>
    </row>
    <row r="21" spans="1:6" ht="15.75" x14ac:dyDescent="0.25">
      <c r="A21" s="3" t="s">
        <v>22</v>
      </c>
      <c r="B21" s="7">
        <v>1278899.46</v>
      </c>
      <c r="C21" s="7">
        <v>629794.9</v>
      </c>
      <c r="D21" s="7">
        <v>686384.64000000001</v>
      </c>
      <c r="E21" s="7">
        <v>56589.739999999991</v>
      </c>
      <c r="F21" s="8">
        <v>0.53669945251208417</v>
      </c>
    </row>
    <row r="22" spans="1:6" ht="15.75" x14ac:dyDescent="0.25">
      <c r="A22" s="9" t="s">
        <v>24</v>
      </c>
      <c r="B22" s="10"/>
      <c r="C22" s="14"/>
      <c r="D22" s="10"/>
      <c r="E22" s="14"/>
      <c r="F22" s="14"/>
    </row>
    <row r="23" spans="1:6" ht="15.75" x14ac:dyDescent="0.25">
      <c r="A23" s="9" t="s">
        <v>25</v>
      </c>
      <c r="B23" s="10">
        <f>B24+B25+B26+B27+B28</f>
        <v>82325.240000000005</v>
      </c>
      <c r="C23" s="10">
        <f>C24+C25+C26+C27+C28</f>
        <v>35656.800000000003</v>
      </c>
      <c r="D23" s="10">
        <f>D24+D25+D26+D27+D28</f>
        <v>35406.518130000004</v>
      </c>
      <c r="E23" s="14">
        <f>D23-C23</f>
        <v>-250.28186999999889</v>
      </c>
      <c r="F23" s="14">
        <f>D23/B23*100</f>
        <v>43.008095852499189</v>
      </c>
    </row>
    <row r="24" spans="1:6" ht="47.25" x14ac:dyDescent="0.25">
      <c r="A24" s="11" t="s">
        <v>26</v>
      </c>
      <c r="B24" s="12">
        <v>2961</v>
      </c>
      <c r="C24" s="14">
        <v>1465.43</v>
      </c>
      <c r="D24" s="12">
        <v>1522.2602199999999</v>
      </c>
      <c r="E24" s="14">
        <f t="shared" ref="E24:E64" si="0">D24-C24</f>
        <v>56.830219999999827</v>
      </c>
      <c r="F24" s="14">
        <f t="shared" ref="F24:F64" si="1">D24/B24*100</f>
        <v>51.410341776426883</v>
      </c>
    </row>
    <row r="25" spans="1:6" ht="63" x14ac:dyDescent="0.25">
      <c r="A25" s="11" t="s">
        <v>27</v>
      </c>
      <c r="B25" s="12">
        <v>62658</v>
      </c>
      <c r="C25" s="14">
        <v>26244.62</v>
      </c>
      <c r="D25" s="12">
        <v>28104.262630000001</v>
      </c>
      <c r="E25" s="14">
        <f t="shared" si="0"/>
        <v>1859.6426300000021</v>
      </c>
      <c r="F25" s="14">
        <f t="shared" si="1"/>
        <v>44.853430735101661</v>
      </c>
    </row>
    <row r="26" spans="1:6" ht="15.75" x14ac:dyDescent="0.25">
      <c r="A26" s="11" t="s">
        <v>28</v>
      </c>
      <c r="B26" s="12">
        <v>2800</v>
      </c>
      <c r="C26" s="14">
        <v>0</v>
      </c>
      <c r="D26" s="12"/>
      <c r="E26" s="14">
        <f t="shared" si="0"/>
        <v>0</v>
      </c>
      <c r="F26" s="14">
        <f t="shared" si="1"/>
        <v>0</v>
      </c>
    </row>
    <row r="27" spans="1:6" ht="15.75" x14ac:dyDescent="0.25">
      <c r="A27" s="11" t="s">
        <v>29</v>
      </c>
      <c r="B27" s="12">
        <v>600</v>
      </c>
      <c r="C27" s="14">
        <v>0</v>
      </c>
      <c r="D27" s="12"/>
      <c r="E27" s="14">
        <f t="shared" si="0"/>
        <v>0</v>
      </c>
      <c r="F27" s="14">
        <f t="shared" si="1"/>
        <v>0</v>
      </c>
    </row>
    <row r="28" spans="1:6" ht="15.75" x14ac:dyDescent="0.25">
      <c r="A28" s="11" t="s">
        <v>30</v>
      </c>
      <c r="B28" s="12">
        <v>13306.24</v>
      </c>
      <c r="C28" s="14">
        <v>7946.75</v>
      </c>
      <c r="D28" s="12">
        <v>5779.9952800000001</v>
      </c>
      <c r="E28" s="14">
        <f t="shared" si="0"/>
        <v>-2166.7547199999999</v>
      </c>
      <c r="F28" s="14">
        <f t="shared" si="1"/>
        <v>43.438231085565867</v>
      </c>
    </row>
    <row r="29" spans="1:6" ht="15.75" x14ac:dyDescent="0.25">
      <c r="A29" s="9" t="s">
        <v>31</v>
      </c>
      <c r="B29" s="10">
        <f>B30</f>
        <v>1579.2</v>
      </c>
      <c r="C29" s="10">
        <f>C30</f>
        <v>981.1</v>
      </c>
      <c r="D29" s="10">
        <f>D30</f>
        <v>1343.55</v>
      </c>
      <c r="E29" s="14">
        <f t="shared" si="0"/>
        <v>362.44999999999993</v>
      </c>
      <c r="F29" s="14">
        <f t="shared" si="1"/>
        <v>85.077887537993917</v>
      </c>
    </row>
    <row r="30" spans="1:6" ht="15.75" x14ac:dyDescent="0.25">
      <c r="A30" s="11" t="s">
        <v>32</v>
      </c>
      <c r="B30" s="12">
        <v>1579.2</v>
      </c>
      <c r="C30" s="14">
        <v>981.1</v>
      </c>
      <c r="D30" s="12">
        <v>1343.55</v>
      </c>
      <c r="E30" s="14">
        <f t="shared" si="0"/>
        <v>362.44999999999993</v>
      </c>
      <c r="F30" s="14">
        <f t="shared" si="1"/>
        <v>85.077887537993917</v>
      </c>
    </row>
    <row r="31" spans="1:6" ht="31.5" x14ac:dyDescent="0.25">
      <c r="A31" s="9" t="s">
        <v>33</v>
      </c>
      <c r="B31" s="10">
        <f>B32</f>
        <v>5774</v>
      </c>
      <c r="C31" s="10">
        <f>C32</f>
        <v>1437.82</v>
      </c>
      <c r="D31" s="10">
        <f>D32</f>
        <v>1177.31069</v>
      </c>
      <c r="E31" s="14">
        <f t="shared" si="0"/>
        <v>-260.50930999999991</v>
      </c>
      <c r="F31" s="14">
        <f t="shared" si="1"/>
        <v>20.389863006581226</v>
      </c>
    </row>
    <row r="32" spans="1:6" ht="47.25" x14ac:dyDescent="0.25">
      <c r="A32" s="11" t="s">
        <v>34</v>
      </c>
      <c r="B32" s="12">
        <v>5774</v>
      </c>
      <c r="C32" s="14">
        <v>1437.82</v>
      </c>
      <c r="D32" s="12">
        <v>1177.31069</v>
      </c>
      <c r="E32" s="14">
        <f t="shared" si="0"/>
        <v>-260.50930999999991</v>
      </c>
      <c r="F32" s="14">
        <f t="shared" si="1"/>
        <v>20.389863006581226</v>
      </c>
    </row>
    <row r="33" spans="1:6" ht="15.75" x14ac:dyDescent="0.25">
      <c r="A33" s="9" t="s">
        <v>35</v>
      </c>
      <c r="B33" s="10">
        <f>B34+B35+B36+B37</f>
        <v>111192.62117</v>
      </c>
      <c r="C33" s="10">
        <f>C34+C35+C36+C37</f>
        <v>25199.17</v>
      </c>
      <c r="D33" s="10">
        <f>D34+D35+D36+D37</f>
        <v>55345.404849999999</v>
      </c>
      <c r="E33" s="14">
        <f t="shared" si="0"/>
        <v>30146.234850000001</v>
      </c>
      <c r="F33" s="14">
        <f t="shared" si="1"/>
        <v>49.774350372929518</v>
      </c>
    </row>
    <row r="34" spans="1:6" ht="15.75" x14ac:dyDescent="0.25">
      <c r="A34" s="11" t="s">
        <v>36</v>
      </c>
      <c r="B34" s="12">
        <v>23744.93202</v>
      </c>
      <c r="C34" s="14">
        <v>8837.49</v>
      </c>
      <c r="D34" s="12">
        <v>7463.51242</v>
      </c>
      <c r="E34" s="14">
        <f t="shared" si="0"/>
        <v>-1373.9775799999998</v>
      </c>
      <c r="F34" s="14">
        <f t="shared" si="1"/>
        <v>31.432022688940929</v>
      </c>
    </row>
    <row r="35" spans="1:6" ht="15.75" x14ac:dyDescent="0.25">
      <c r="A35" s="11" t="s">
        <v>37</v>
      </c>
      <c r="B35" s="12">
        <v>270</v>
      </c>
      <c r="C35" s="14">
        <v>53.2</v>
      </c>
      <c r="D35" s="12">
        <v>45.731999999999999</v>
      </c>
      <c r="E35" s="14">
        <f t="shared" si="0"/>
        <v>-7.4680000000000035</v>
      </c>
      <c r="F35" s="14">
        <f t="shared" si="1"/>
        <v>16.937777777777775</v>
      </c>
    </row>
    <row r="36" spans="1:6" ht="15.75" x14ac:dyDescent="0.25">
      <c r="A36" s="11" t="s">
        <v>38</v>
      </c>
      <c r="B36" s="12">
        <v>82223.266250000001</v>
      </c>
      <c r="C36" s="14">
        <v>15078.48</v>
      </c>
      <c r="D36" s="12">
        <v>47222.237529999999</v>
      </c>
      <c r="E36" s="14">
        <f t="shared" si="0"/>
        <v>32143.757529999999</v>
      </c>
      <c r="F36" s="14">
        <f t="shared" si="1"/>
        <v>57.431721802951365</v>
      </c>
    </row>
    <row r="37" spans="1:6" ht="15.75" x14ac:dyDescent="0.25">
      <c r="A37" s="11" t="s">
        <v>39</v>
      </c>
      <c r="B37" s="12">
        <v>4954.4228999999996</v>
      </c>
      <c r="C37" s="14">
        <v>1230</v>
      </c>
      <c r="D37" s="12">
        <v>613.92290000000003</v>
      </c>
      <c r="E37" s="14">
        <f t="shared" si="0"/>
        <v>-616.07709999999997</v>
      </c>
      <c r="F37" s="14">
        <f t="shared" si="1"/>
        <v>12.391410914881734</v>
      </c>
    </row>
    <row r="38" spans="1:6" ht="15.75" x14ac:dyDescent="0.25">
      <c r="A38" s="9" t="s">
        <v>40</v>
      </c>
      <c r="B38" s="10">
        <f>B39+B40+B41+B42</f>
        <v>76600.413349999988</v>
      </c>
      <c r="C38" s="10">
        <f>C39+C40+C41+C42</f>
        <v>15770.46</v>
      </c>
      <c r="D38" s="10">
        <f>D39+D40+D41+D42</f>
        <v>10866.912710000001</v>
      </c>
      <c r="E38" s="14">
        <f t="shared" si="0"/>
        <v>-4903.5472899999986</v>
      </c>
      <c r="F38" s="14">
        <f t="shared" si="1"/>
        <v>14.186493564136887</v>
      </c>
    </row>
    <row r="39" spans="1:6" ht="15.75" x14ac:dyDescent="0.25">
      <c r="A39" s="11" t="s">
        <v>41</v>
      </c>
      <c r="B39" s="12">
        <v>1150</v>
      </c>
      <c r="C39" s="14">
        <v>2298.39</v>
      </c>
      <c r="D39" s="12">
        <v>448.24311</v>
      </c>
      <c r="E39" s="14">
        <f t="shared" si="0"/>
        <v>-1850.14689</v>
      </c>
      <c r="F39" s="14">
        <f t="shared" si="1"/>
        <v>38.97766173913044</v>
      </c>
    </row>
    <row r="40" spans="1:6" ht="15.75" x14ac:dyDescent="0.25">
      <c r="A40" s="11" t="s">
        <v>42</v>
      </c>
      <c r="B40" s="12">
        <v>61480.406349999997</v>
      </c>
      <c r="C40" s="14">
        <v>10475.57</v>
      </c>
      <c r="D40" s="12">
        <v>6003.1696000000002</v>
      </c>
      <c r="E40" s="14">
        <f t="shared" si="0"/>
        <v>-4472.4003999999995</v>
      </c>
      <c r="F40" s="14">
        <f t="shared" si="1"/>
        <v>9.7643622682399531</v>
      </c>
    </row>
    <row r="41" spans="1:6" ht="15.75" x14ac:dyDescent="0.25">
      <c r="A41" s="11" t="s">
        <v>43</v>
      </c>
      <c r="B41" s="12">
        <v>13842.357</v>
      </c>
      <c r="C41" s="14">
        <v>2967.5</v>
      </c>
      <c r="D41" s="12">
        <v>4376</v>
      </c>
      <c r="E41" s="14">
        <f t="shared" si="0"/>
        <v>1408.5</v>
      </c>
      <c r="F41" s="14">
        <f t="shared" si="1"/>
        <v>31.613113286992959</v>
      </c>
    </row>
    <row r="42" spans="1:6" ht="31.5" x14ac:dyDescent="0.25">
      <c r="A42" s="11" t="s">
        <v>44</v>
      </c>
      <c r="B42" s="12">
        <v>127.65</v>
      </c>
      <c r="C42" s="14">
        <v>29</v>
      </c>
      <c r="D42" s="12">
        <v>39.5</v>
      </c>
      <c r="E42" s="14">
        <f t="shared" si="0"/>
        <v>10.5</v>
      </c>
      <c r="F42" s="14">
        <f t="shared" si="1"/>
        <v>30.943987465726597</v>
      </c>
    </row>
    <row r="43" spans="1:6" ht="15.75" x14ac:dyDescent="0.25">
      <c r="A43" s="9" t="s">
        <v>45</v>
      </c>
      <c r="B43" s="10">
        <f>B44+B45+B46+B47+B48</f>
        <v>882592.6320000001</v>
      </c>
      <c r="C43" s="10">
        <f>C44+C45+C46+C47+C48</f>
        <v>421550.37</v>
      </c>
      <c r="D43" s="10">
        <f>D44+D45+D46+D47+D48</f>
        <v>432176.01781000005</v>
      </c>
      <c r="E43" s="14">
        <f t="shared" si="0"/>
        <v>10625.647810000053</v>
      </c>
      <c r="F43" s="14">
        <f t="shared" si="1"/>
        <v>48.966646915085512</v>
      </c>
    </row>
    <row r="44" spans="1:6" ht="15.75" x14ac:dyDescent="0.25">
      <c r="A44" s="11" t="s">
        <v>46</v>
      </c>
      <c r="B44" s="12">
        <v>291068.97200000001</v>
      </c>
      <c r="C44" s="14">
        <v>123190.86</v>
      </c>
      <c r="D44" s="12">
        <v>125642.57612</v>
      </c>
      <c r="E44" s="14">
        <f t="shared" si="0"/>
        <v>2451.7161199999973</v>
      </c>
      <c r="F44" s="14">
        <f t="shared" si="1"/>
        <v>43.165911933752938</v>
      </c>
    </row>
    <row r="45" spans="1:6" ht="15.75" x14ac:dyDescent="0.25">
      <c r="A45" s="11" t="s">
        <v>47</v>
      </c>
      <c r="B45" s="12">
        <v>532575.06000000006</v>
      </c>
      <c r="C45" s="14">
        <v>274568.99</v>
      </c>
      <c r="D45" s="12">
        <v>278962.10884</v>
      </c>
      <c r="E45" s="14">
        <f t="shared" si="0"/>
        <v>4393.1188400000101</v>
      </c>
      <c r="F45" s="14">
        <f t="shared" si="1"/>
        <v>52.379867138352289</v>
      </c>
    </row>
    <row r="46" spans="1:6" ht="31.5" x14ac:dyDescent="0.25">
      <c r="A46" s="11" t="s">
        <v>48</v>
      </c>
      <c r="B46" s="12">
        <v>500</v>
      </c>
      <c r="C46" s="14">
        <v>190.88</v>
      </c>
      <c r="D46" s="12">
        <v>175.8323</v>
      </c>
      <c r="E46" s="14">
        <f t="shared" si="0"/>
        <v>-15.047699999999992</v>
      </c>
      <c r="F46" s="14">
        <f t="shared" si="1"/>
        <v>35.166460000000001</v>
      </c>
    </row>
    <row r="47" spans="1:6" ht="15.75" x14ac:dyDescent="0.25">
      <c r="A47" s="11" t="s">
        <v>49</v>
      </c>
      <c r="B47" s="12">
        <v>32736.6</v>
      </c>
      <c r="C47" s="14">
        <v>14791.32</v>
      </c>
      <c r="D47" s="12">
        <v>16425.039799999999</v>
      </c>
      <c r="E47" s="14">
        <f t="shared" si="0"/>
        <v>1633.7197999999989</v>
      </c>
      <c r="F47" s="14">
        <f t="shared" si="1"/>
        <v>50.173322214280034</v>
      </c>
    </row>
    <row r="48" spans="1:6" ht="15.75" x14ac:dyDescent="0.25">
      <c r="A48" s="13" t="s">
        <v>50</v>
      </c>
      <c r="B48" s="12">
        <v>25712</v>
      </c>
      <c r="C48" s="14">
        <v>8808.32</v>
      </c>
      <c r="D48" s="12">
        <v>10970.46075</v>
      </c>
      <c r="E48" s="14">
        <f t="shared" si="0"/>
        <v>2162.1407500000005</v>
      </c>
      <c r="F48" s="14">
        <f t="shared" si="1"/>
        <v>42.666695511823271</v>
      </c>
    </row>
    <row r="49" spans="1:6" ht="15.75" x14ac:dyDescent="0.25">
      <c r="A49" s="9" t="s">
        <v>51</v>
      </c>
      <c r="B49" s="10">
        <f>B50</f>
        <v>46846</v>
      </c>
      <c r="C49" s="10">
        <f>C50+C51</f>
        <v>9753.18</v>
      </c>
      <c r="D49" s="10">
        <f>D50</f>
        <v>23413.098000000002</v>
      </c>
      <c r="E49" s="14">
        <f t="shared" si="0"/>
        <v>13659.918000000001</v>
      </c>
      <c r="F49" s="14">
        <f t="shared" si="1"/>
        <v>49.978862656363411</v>
      </c>
    </row>
    <row r="50" spans="1:6" ht="15.75" x14ac:dyDescent="0.25">
      <c r="A50" s="11" t="s">
        <v>52</v>
      </c>
      <c r="B50" s="12">
        <v>46846</v>
      </c>
      <c r="C50" s="14">
        <v>8003.34</v>
      </c>
      <c r="D50" s="12">
        <v>23413.098000000002</v>
      </c>
      <c r="E50" s="14">
        <f t="shared" si="0"/>
        <v>15409.758000000002</v>
      </c>
      <c r="F50" s="14">
        <f t="shared" si="1"/>
        <v>49.978862656363411</v>
      </c>
    </row>
    <row r="51" spans="1:6" ht="19.5" customHeight="1" x14ac:dyDescent="0.25">
      <c r="A51" s="11" t="s">
        <v>67</v>
      </c>
      <c r="B51" s="12"/>
      <c r="C51" s="14">
        <v>1749.84</v>
      </c>
      <c r="D51" s="12"/>
      <c r="E51" s="14"/>
      <c r="F51" s="14"/>
    </row>
    <row r="52" spans="1:6" ht="15.75" x14ac:dyDescent="0.25">
      <c r="A52" s="9" t="s">
        <v>53</v>
      </c>
      <c r="B52" s="10">
        <f>B53+B54+B55</f>
        <v>86960.82</v>
      </c>
      <c r="C52" s="10">
        <f>C53+C54+C55</f>
        <v>38346.800000000003</v>
      </c>
      <c r="D52" s="10">
        <f>D53+D54+D55</f>
        <v>41746.595910000004</v>
      </c>
      <c r="E52" s="14">
        <f>D52-C51</f>
        <v>39996.755910000007</v>
      </c>
      <c r="F52" s="14">
        <f t="shared" si="1"/>
        <v>48.006212349423564</v>
      </c>
    </row>
    <row r="53" spans="1:6" ht="15.75" x14ac:dyDescent="0.25">
      <c r="A53" s="11" t="s">
        <v>54</v>
      </c>
      <c r="B53" s="12">
        <v>360</v>
      </c>
      <c r="C53" s="14">
        <v>100.34</v>
      </c>
      <c r="D53" s="12">
        <v>76.777339999999995</v>
      </c>
      <c r="E53" s="14">
        <f t="shared" si="0"/>
        <v>-23.562660000000008</v>
      </c>
      <c r="F53" s="14">
        <f t="shared" si="1"/>
        <v>21.32703888888889</v>
      </c>
    </row>
    <row r="54" spans="1:6" ht="15.75" x14ac:dyDescent="0.25">
      <c r="A54" s="11" t="s">
        <v>55</v>
      </c>
      <c r="B54" s="12">
        <v>27690.34</v>
      </c>
      <c r="C54" s="14">
        <v>15012.96</v>
      </c>
      <c r="D54" s="12">
        <v>13923.54</v>
      </c>
      <c r="E54" s="14">
        <f t="shared" si="0"/>
        <v>-1089.4199999999983</v>
      </c>
      <c r="F54" s="14">
        <f t="shared" si="1"/>
        <v>50.283022888126325</v>
      </c>
    </row>
    <row r="55" spans="1:6" ht="15.75" x14ac:dyDescent="0.25">
      <c r="A55" s="11" t="s">
        <v>56</v>
      </c>
      <c r="B55" s="12">
        <v>58910.48</v>
      </c>
      <c r="C55" s="14">
        <v>23233.5</v>
      </c>
      <c r="D55" s="12">
        <v>27746.278569999999</v>
      </c>
      <c r="E55" s="14">
        <f t="shared" si="0"/>
        <v>4512.7785699999986</v>
      </c>
      <c r="F55" s="14">
        <f t="shared" si="1"/>
        <v>47.099053631883493</v>
      </c>
    </row>
    <row r="56" spans="1:6" ht="15.75" x14ac:dyDescent="0.25">
      <c r="A56" s="9" t="s">
        <v>57</v>
      </c>
      <c r="B56" s="10">
        <f>B57</f>
        <v>20314</v>
      </c>
      <c r="C56" s="10">
        <f>C57</f>
        <v>10137.24</v>
      </c>
      <c r="D56" s="10">
        <f>D57</f>
        <v>10015.614439999999</v>
      </c>
      <c r="E56" s="14">
        <f t="shared" si="0"/>
        <v>-121.62556000000041</v>
      </c>
      <c r="F56" s="14">
        <f t="shared" si="1"/>
        <v>49.30399940927439</v>
      </c>
    </row>
    <row r="57" spans="1:6" ht="15.75" x14ac:dyDescent="0.25">
      <c r="A57" s="11" t="s">
        <v>58</v>
      </c>
      <c r="B57" s="12">
        <v>20314</v>
      </c>
      <c r="C57" s="14">
        <v>10137.24</v>
      </c>
      <c r="D57" s="12">
        <v>10015.614439999999</v>
      </c>
      <c r="E57" s="14">
        <f t="shared" si="0"/>
        <v>-121.62556000000041</v>
      </c>
      <c r="F57" s="14">
        <f t="shared" si="1"/>
        <v>49.30399940927439</v>
      </c>
    </row>
    <row r="58" spans="1:6" ht="15.75" x14ac:dyDescent="0.25">
      <c r="A58" s="9" t="s">
        <v>59</v>
      </c>
      <c r="B58" s="10">
        <f>B59+B60</f>
        <v>1935</v>
      </c>
      <c r="C58" s="10">
        <f>C59+C60</f>
        <v>767.5</v>
      </c>
      <c r="D58" s="10">
        <f>D59+D60</f>
        <v>765</v>
      </c>
      <c r="E58" s="14">
        <f t="shared" si="0"/>
        <v>-2.5</v>
      </c>
      <c r="F58" s="14">
        <f t="shared" si="1"/>
        <v>39.534883720930232</v>
      </c>
    </row>
    <row r="59" spans="1:6" ht="15.75" x14ac:dyDescent="0.25">
      <c r="A59" s="11" t="s">
        <v>60</v>
      </c>
      <c r="B59" s="12">
        <v>1230</v>
      </c>
      <c r="C59" s="14">
        <v>582.5</v>
      </c>
      <c r="D59" s="12">
        <v>500</v>
      </c>
      <c r="E59" s="14">
        <f t="shared" si="0"/>
        <v>-82.5</v>
      </c>
      <c r="F59" s="14">
        <f t="shared" si="1"/>
        <v>40.650406504065039</v>
      </c>
    </row>
    <row r="60" spans="1:6" ht="15.75" x14ac:dyDescent="0.25">
      <c r="A60" s="11" t="s">
        <v>61</v>
      </c>
      <c r="B60" s="12">
        <v>705</v>
      </c>
      <c r="C60" s="14">
        <v>185</v>
      </c>
      <c r="D60" s="12">
        <v>265</v>
      </c>
      <c r="E60" s="14">
        <f t="shared" si="0"/>
        <v>80</v>
      </c>
      <c r="F60" s="14">
        <f t="shared" si="1"/>
        <v>37.588652482269502</v>
      </c>
    </row>
    <row r="61" spans="1:6" ht="31.5" x14ac:dyDescent="0.25">
      <c r="A61" s="9" t="s">
        <v>62</v>
      </c>
      <c r="B61" s="10">
        <f>B62+B63</f>
        <v>54031.1</v>
      </c>
      <c r="C61" s="10">
        <f>C62+C63</f>
        <v>38939</v>
      </c>
      <c r="D61" s="10">
        <f>D62+D63</f>
        <v>27073.667000000001</v>
      </c>
      <c r="E61" s="14">
        <f t="shared" si="0"/>
        <v>-11865.332999999999</v>
      </c>
      <c r="F61" s="14">
        <f t="shared" si="1"/>
        <v>50.107562126256923</v>
      </c>
    </row>
    <row r="62" spans="1:6" ht="47.25" x14ac:dyDescent="0.25">
      <c r="A62" s="11" t="s">
        <v>63</v>
      </c>
      <c r="B62" s="12">
        <v>51864.1</v>
      </c>
      <c r="C62" s="14">
        <v>36141</v>
      </c>
      <c r="D62" s="12">
        <v>25926</v>
      </c>
      <c r="E62" s="14">
        <f t="shared" si="0"/>
        <v>-10215</v>
      </c>
      <c r="F62" s="14">
        <f t="shared" si="1"/>
        <v>49.988334898320808</v>
      </c>
    </row>
    <row r="63" spans="1:6" ht="31.5" x14ac:dyDescent="0.25">
      <c r="A63" s="11" t="s">
        <v>64</v>
      </c>
      <c r="B63" s="12">
        <v>2167</v>
      </c>
      <c r="C63" s="14">
        <v>2798</v>
      </c>
      <c r="D63" s="12">
        <v>1147.6669999999999</v>
      </c>
      <c r="E63" s="14">
        <f t="shared" si="0"/>
        <v>-1650.3330000000001</v>
      </c>
      <c r="F63" s="14">
        <f t="shared" si="1"/>
        <v>52.961098292570377</v>
      </c>
    </row>
    <row r="64" spans="1:6" ht="15.75" x14ac:dyDescent="0.25">
      <c r="A64" s="9" t="s">
        <v>65</v>
      </c>
      <c r="B64" s="10">
        <f>B23+B29+B31+B33+B38+B43+B49+B52+B56+B58+B61</f>
        <v>1370151.0265200003</v>
      </c>
      <c r="C64" s="10">
        <f>C23+C29+C31+C33+C38+C43+C49+C52+C56+C58+C61</f>
        <v>598539.43999999994</v>
      </c>
      <c r="D64" s="10">
        <f>D23+D29+D31+D33+D38+D43+D49+D52+D56+D58+D61</f>
        <v>639329.68954000017</v>
      </c>
      <c r="E64" s="14">
        <f t="shared" si="0"/>
        <v>40790.249540000223</v>
      </c>
      <c r="F64" s="14">
        <f t="shared" si="1"/>
        <v>46.66125683705188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dcterms:created xsi:type="dcterms:W3CDTF">2016-11-29T05:17:13Z</dcterms:created>
  <dcterms:modified xsi:type="dcterms:W3CDTF">2016-11-30T03:21:58Z</dcterms:modified>
</cp:coreProperties>
</file>