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cuments\NetSpeakerphone\Received Files\Ольга\"/>
    </mc:Choice>
  </mc:AlternateContent>
  <bookViews>
    <workbookView xWindow="0" yWindow="0" windowWidth="20205" windowHeight="109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59" i="1"/>
  <c r="D55" i="1"/>
  <c r="D52" i="1"/>
  <c r="D46" i="1"/>
  <c r="D41" i="1"/>
  <c r="D36" i="1"/>
  <c r="D33" i="1"/>
  <c r="D31" i="1"/>
  <c r="D24" i="1"/>
  <c r="D64" i="1" s="1"/>
  <c r="B61" i="1"/>
  <c r="B59" i="1"/>
  <c r="B55" i="1"/>
  <c r="B52" i="1"/>
  <c r="B46" i="1"/>
  <c r="B41" i="1"/>
  <c r="B36" i="1"/>
  <c r="B33" i="1"/>
  <c r="B31" i="1"/>
  <c r="B24" i="1"/>
  <c r="B64" i="1" s="1"/>
  <c r="F63" i="1" l="1"/>
  <c r="E63" i="1"/>
  <c r="F62" i="1"/>
  <c r="E62" i="1"/>
  <c r="F61" i="1"/>
  <c r="C61" i="1"/>
  <c r="E61" i="1" s="1"/>
  <c r="F60" i="1"/>
  <c r="E60" i="1"/>
  <c r="C59" i="1"/>
  <c r="E59" i="1" s="1"/>
  <c r="F58" i="1"/>
  <c r="E58" i="1"/>
  <c r="F57" i="1"/>
  <c r="E57" i="1"/>
  <c r="F56" i="1"/>
  <c r="E56" i="1"/>
  <c r="F55" i="1"/>
  <c r="C55" i="1"/>
  <c r="F54" i="1"/>
  <c r="E54" i="1"/>
  <c r="F53" i="1"/>
  <c r="E53" i="1"/>
  <c r="C52" i="1"/>
  <c r="E52" i="1" s="1"/>
  <c r="F51" i="1"/>
  <c r="E51" i="1"/>
  <c r="F50" i="1"/>
  <c r="E50" i="1"/>
  <c r="F49" i="1"/>
  <c r="E49" i="1"/>
  <c r="F48" i="1"/>
  <c r="E48" i="1"/>
  <c r="F47" i="1"/>
  <c r="E47" i="1"/>
  <c r="F46" i="1"/>
  <c r="C46" i="1"/>
  <c r="E46" i="1" s="1"/>
  <c r="F45" i="1"/>
  <c r="E45" i="1"/>
  <c r="E44" i="1"/>
  <c r="F43" i="1"/>
  <c r="E43" i="1"/>
  <c r="F42" i="1"/>
  <c r="E42" i="1"/>
  <c r="C41" i="1"/>
  <c r="E41" i="1" s="1"/>
  <c r="F40" i="1"/>
  <c r="E40" i="1"/>
  <c r="E39" i="1"/>
  <c r="F39" i="1"/>
  <c r="F38" i="1"/>
  <c r="E38" i="1"/>
  <c r="F37" i="1"/>
  <c r="E37" i="1"/>
  <c r="F36" i="1"/>
  <c r="C36" i="1"/>
  <c r="E36" i="1" s="1"/>
  <c r="F35" i="1"/>
  <c r="E35" i="1"/>
  <c r="F34" i="1"/>
  <c r="E34" i="1"/>
  <c r="E33" i="1"/>
  <c r="C33" i="1"/>
  <c r="F32" i="1"/>
  <c r="E32" i="1"/>
  <c r="F31" i="1"/>
  <c r="C31" i="1"/>
  <c r="E31" i="1" s="1"/>
  <c r="F30" i="1"/>
  <c r="E30" i="1"/>
  <c r="F29" i="1"/>
  <c r="E29" i="1"/>
  <c r="F28" i="1"/>
  <c r="E28" i="1"/>
  <c r="F27" i="1"/>
  <c r="E27" i="1"/>
  <c r="F26" i="1"/>
  <c r="E26" i="1"/>
  <c r="F25" i="1"/>
  <c r="E25" i="1"/>
  <c r="C24" i="1"/>
  <c r="E24" i="1" s="1"/>
  <c r="C64" i="1" l="1"/>
  <c r="F24" i="1"/>
  <c r="F33" i="1"/>
  <c r="F41" i="1"/>
  <c r="F44" i="1"/>
  <c r="F52" i="1"/>
  <c r="E55" i="1"/>
  <c r="F59" i="1"/>
  <c r="E64" i="1" l="1"/>
  <c r="F64" i="1"/>
</calcChain>
</file>

<file path=xl/sharedStrings.xml><?xml version="1.0" encoding="utf-8"?>
<sst xmlns="http://schemas.openxmlformats.org/spreadsheetml/2006/main" count="68" uniqueCount="68">
  <si>
    <t>Ед.Изм.: тыс.руб.</t>
  </si>
  <si>
    <t>Уточненный план на  год</t>
  </si>
  <si>
    <t>Отклонение от прошлого года</t>
  </si>
  <si>
    <t>НАЛОГОВЫЕ И НЕНАЛОГОВЫЕ ДОХОДЫ</t>
  </si>
  <si>
    <t>БЕЗВОЗМЕЗДНЫЕ ПОСТУПЛЕНИЯ</t>
  </si>
  <si>
    <t>% испол-я плана</t>
  </si>
  <si>
    <t>Анализ исполнения консолидированного бюджета муниципального района Мелеузовский район Республики Башкортостан в сравнении с аналогичным периодом прошлого года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</si>
  <si>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</si>
  <si>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</si>
  <si>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</si>
  <si>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</si>
  <si>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</si>
  <si>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</si>
  <si>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</si>
  <si>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</si>
  <si>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</si>
  <si>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</si>
  <si>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</si>
  <si>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</si>
  <si>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</si>
  <si>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Поступило за 9 мес. 2015г.</t>
  </si>
  <si>
    <t>Поступило за 9 мес. 2016г.</t>
  </si>
  <si>
    <t>ИТОГО доходов</t>
  </si>
  <si>
    <t>по состоянию на 1  октября 2016 года</t>
  </si>
  <si>
    <t>РАСХОДЫ</t>
  </si>
  <si>
    <t>Общегосударственные вопросы</t>
  </si>
  <si>
    <t>0102 - Функционирование высшего должностного лица субъекта Российской Федерации и муниципального образования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</si>
  <si>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</si>
  <si>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</si>
  <si>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</si>
  <si>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</si>
  <si>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</si>
  <si>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Национальная оборона</t>
  </si>
  <si>
    <t>0203 - Мобилизационная и вневойсковая подготовка</t>
  </si>
  <si>
    <t>Национальная безопасность и правоохранительная деятельность</t>
  </si>
  <si>
    <t>0309 - Защита населения и территории от чрезвычайных ситуаций природного и техногенного характера, гражданская оборона</t>
  </si>
  <si>
    <t>0310 - Обеспечение пожарной безопасности</t>
  </si>
  <si>
    <t>Национальная экономика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</si>
  <si>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</si>
  <si>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</si>
  <si>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</si>
  <si>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</si>
  <si>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Жилищно-коммунальное хозяйство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</si>
  <si>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</si>
  <si>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</si>
  <si>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</si>
  <si>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</si>
  <si>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Образование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</si>
  <si>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</si>
  <si>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</si>
  <si>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</si>
  <si>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0707 - Молодежная политика и оздоровление детей</t>
  </si>
  <si>
    <t>0709 - Другие вопросы в области образования</t>
  </si>
  <si>
    <t>Культура, кинемотография</t>
  </si>
  <si>
    <t>0801 - Культура</t>
  </si>
  <si>
    <t>0804 - Другие вопросы в области культуры, кинематографии</t>
  </si>
  <si>
    <t>Социальная политика</t>
  </si>
  <si>
    <t>1001 - Пенсионное обеспечение</t>
  </si>
  <si>
    <t>1003 - Социальное обеспечение населения</t>
  </si>
  <si>
    <t>1004 - Охрана семьи и детства</t>
  </si>
  <si>
    <t>Физическая культура и спорт</t>
  </si>
  <si>
    <t>1101 - Физическая культура</t>
  </si>
  <si>
    <t>Средство массовой информации</t>
  </si>
  <si>
    <t>1201 - Телевидение и радиовещание</t>
  </si>
  <si>
    <t>1202 - Периодическая печать и издательства</t>
  </si>
  <si>
    <t>ИТОГО расходов</t>
  </si>
  <si>
    <t>Наименование</t>
  </si>
  <si>
    <t>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</si>
</sst>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164" fontId="4" fillId="0" borderId="1" xfId="0" applyNumberFormat="1" applyFont="1" applyBorder="1"/>
    <xf numFmtId="165" fontId="4" fillId="0" borderId="1" xfId="1" applyNumberFormat="1" applyFont="1" applyBorder="1"/>
    <xf numFmtId="164" fontId="5" fillId="0" borderId="1" xfId="0" applyNumberFormat="1" applyFont="1" applyBorder="1"/>
    <xf numFmtId="164" fontId="2" fillId="0" borderId="1" xfId="0" applyNumberFormat="1" applyFont="1" applyBorder="1"/>
    <xf numFmtId="165" fontId="2" fillId="0" borderId="1" xfId="1" applyNumberFormat="1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wrapText="1" shrinkToFit="1"/>
    </xf>
    <xf numFmtId="164" fontId="5" fillId="0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Border="1"/>
    <xf numFmtId="49" fontId="3" fillId="0" borderId="1" xfId="0" applyNumberFormat="1" applyFont="1" applyFill="1" applyBorder="1" applyAlignment="1">
      <alignment wrapText="1" shrinkToFit="1"/>
    </xf>
    <xf numFmtId="164" fontId="8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9" fillId="0" borderId="1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topLeftCell="A45" workbookViewId="0">
      <selection activeCell="C64" sqref="C64"/>
    </sheetView>
  </sheetViews>
  <sheetFormatPr defaultRowHeight="12.75" x14ac:dyDescent="0.2"/>
  <cols>
    <col min="1" max="1" width="72" customWidth="1"/>
    <col min="2" max="2" width="15.83203125" bestFit="1" customWidth="1"/>
    <col min="3" max="3" width="15.6640625" customWidth="1"/>
    <col min="4" max="4" width="14.83203125" customWidth="1"/>
    <col min="5" max="5" width="13" customWidth="1"/>
    <col min="6" max="6" width="12.83203125" customWidth="1"/>
  </cols>
  <sheetData>
    <row r="1" spans="1:6" ht="29.25" customHeight="1" x14ac:dyDescent="0.2">
      <c r="A1" s="10" t="s">
        <v>6</v>
      </c>
      <c r="B1" s="10"/>
      <c r="C1" s="10"/>
      <c r="D1" s="10"/>
      <c r="E1" s="10"/>
      <c r="F1" s="10"/>
    </row>
    <row r="2" spans="1:6" ht="14.25" x14ac:dyDescent="0.2">
      <c r="A2" s="11" t="s">
        <v>23</v>
      </c>
      <c r="B2" s="11"/>
      <c r="C2" s="11"/>
      <c r="D2" s="11"/>
      <c r="E2" s="11"/>
      <c r="F2" s="11"/>
    </row>
    <row r="3" spans="1:6" x14ac:dyDescent="0.2">
      <c r="E3" t="s">
        <v>0</v>
      </c>
    </row>
    <row r="5" spans="1:6" s="1" customFormat="1" ht="38.25" x14ac:dyDescent="0.2">
      <c r="A5" s="2" t="s">
        <v>66</v>
      </c>
      <c r="B5" s="2" t="s">
        <v>1</v>
      </c>
      <c r="C5" s="2" t="s">
        <v>20</v>
      </c>
      <c r="D5" s="2" t="s">
        <v>21</v>
      </c>
      <c r="E5" s="2" t="s">
        <v>2</v>
      </c>
      <c r="F5" s="2" t="s">
        <v>5</v>
      </c>
    </row>
    <row r="6" spans="1:6" ht="15" x14ac:dyDescent="0.25">
      <c r="A6" s="19" t="s">
        <v>67</v>
      </c>
      <c r="B6" s="5"/>
      <c r="C6" s="5"/>
      <c r="D6" s="5"/>
      <c r="E6" s="5"/>
      <c r="F6" s="6"/>
    </row>
    <row r="7" spans="1:6" ht="15.75" x14ac:dyDescent="0.25">
      <c r="A7" s="3" t="s">
        <v>3</v>
      </c>
      <c r="B7" s="7">
        <v>611268.25</v>
      </c>
      <c r="C7" s="7">
        <v>480325.9</v>
      </c>
      <c r="D7" s="7">
        <v>483644.69</v>
      </c>
      <c r="E7" s="5">
        <v>3318.789999999979</v>
      </c>
      <c r="F7" s="6">
        <v>0.79121513345409322</v>
      </c>
    </row>
    <row r="8" spans="1:6" ht="15.75" x14ac:dyDescent="0.25">
      <c r="A8" s="4" t="s">
        <v>7</v>
      </c>
      <c r="B8" s="5">
        <v>375580</v>
      </c>
      <c r="C8" s="5">
        <v>240719.56</v>
      </c>
      <c r="D8" s="5">
        <v>246914.62</v>
      </c>
      <c r="E8" s="5">
        <v>6195.0599999999977</v>
      </c>
      <c r="F8" s="6">
        <v>0.65742217370467004</v>
      </c>
    </row>
    <row r="9" spans="1:6" ht="31.5" x14ac:dyDescent="0.25">
      <c r="A9" s="4" t="s">
        <v>8</v>
      </c>
      <c r="B9" s="5">
        <v>17664</v>
      </c>
      <c r="C9" s="5">
        <v>20535.189999999999</v>
      </c>
      <c r="D9" s="5">
        <v>13696.64</v>
      </c>
      <c r="E9" s="5">
        <v>-6838.5499999999993</v>
      </c>
      <c r="F9" s="6">
        <v>0.7753985507246377</v>
      </c>
    </row>
    <row r="10" spans="1:6" ht="15.75" x14ac:dyDescent="0.25">
      <c r="A10" s="4" t="s">
        <v>9</v>
      </c>
      <c r="B10" s="5">
        <v>96336.25</v>
      </c>
      <c r="C10" s="5">
        <v>87718.49</v>
      </c>
      <c r="D10" s="5">
        <v>88467.41</v>
      </c>
      <c r="E10" s="5">
        <v>748.91999999999825</v>
      </c>
      <c r="F10" s="6">
        <v>0.91831901283265649</v>
      </c>
    </row>
    <row r="11" spans="1:6" ht="15.75" x14ac:dyDescent="0.25">
      <c r="A11" s="4" t="s">
        <v>10</v>
      </c>
      <c r="B11" s="5">
        <v>34941</v>
      </c>
      <c r="C11" s="5">
        <v>30848.26</v>
      </c>
      <c r="D11" s="5">
        <v>10127.18</v>
      </c>
      <c r="E11" s="5">
        <v>-20721.079999999998</v>
      </c>
      <c r="F11" s="6">
        <v>0.28983658166623738</v>
      </c>
    </row>
    <row r="12" spans="1:6" ht="31.5" x14ac:dyDescent="0.25">
      <c r="A12" s="4" t="s">
        <v>11</v>
      </c>
      <c r="B12" s="5">
        <v>1900</v>
      </c>
      <c r="C12" s="5">
        <v>2236.7199999999998</v>
      </c>
      <c r="D12" s="5">
        <v>1259.8800000000001</v>
      </c>
      <c r="E12" s="5">
        <v>-976.83999999999969</v>
      </c>
      <c r="F12" s="6">
        <v>0.66309473684210529</v>
      </c>
    </row>
    <row r="13" spans="1:6" ht="15.75" x14ac:dyDescent="0.25">
      <c r="A13" s="4" t="s">
        <v>12</v>
      </c>
      <c r="B13" s="5">
        <v>7089</v>
      </c>
      <c r="C13" s="5">
        <v>8667.35</v>
      </c>
      <c r="D13" s="5">
        <v>6970.35</v>
      </c>
      <c r="E13" s="5">
        <v>-1697</v>
      </c>
      <c r="F13" s="6">
        <v>0.98326280152348711</v>
      </c>
    </row>
    <row r="14" spans="1:6" ht="31.5" x14ac:dyDescent="0.25">
      <c r="A14" s="4" t="s">
        <v>13</v>
      </c>
      <c r="B14" s="5">
        <v>0</v>
      </c>
      <c r="C14" s="5">
        <v>-10.119999999999999</v>
      </c>
      <c r="D14" s="5">
        <v>0.51</v>
      </c>
      <c r="E14" s="5">
        <v>10.629999999999999</v>
      </c>
      <c r="F14" s="6" t="e">
        <v>#DIV/0!</v>
      </c>
    </row>
    <row r="15" spans="1:6" ht="31.5" x14ac:dyDescent="0.25">
      <c r="A15" s="4" t="s">
        <v>14</v>
      </c>
      <c r="B15" s="5">
        <v>61274</v>
      </c>
      <c r="C15" s="5">
        <v>66061.19</v>
      </c>
      <c r="D15" s="5">
        <v>66732.960000000006</v>
      </c>
      <c r="E15" s="5">
        <v>671.77000000000407</v>
      </c>
      <c r="F15" s="6">
        <v>1.0890909684368575</v>
      </c>
    </row>
    <row r="16" spans="1:6" ht="15.75" x14ac:dyDescent="0.25">
      <c r="A16" s="4" t="s">
        <v>15</v>
      </c>
      <c r="B16" s="5">
        <v>579</v>
      </c>
      <c r="C16" s="5">
        <v>1048.96</v>
      </c>
      <c r="D16" s="5">
        <v>2879.9</v>
      </c>
      <c r="E16" s="5">
        <v>1830.94</v>
      </c>
      <c r="F16" s="6">
        <v>4.9739205526770291</v>
      </c>
    </row>
    <row r="17" spans="1:6" ht="31.5" x14ac:dyDescent="0.25">
      <c r="A17" s="4" t="s">
        <v>16</v>
      </c>
      <c r="B17" s="5">
        <v>752</v>
      </c>
      <c r="C17" s="5">
        <v>704.66</v>
      </c>
      <c r="D17" s="5">
        <v>1016.32</v>
      </c>
      <c r="E17" s="5">
        <v>311.66000000000008</v>
      </c>
      <c r="F17" s="6">
        <v>1.3514893617021277</v>
      </c>
    </row>
    <row r="18" spans="1:6" ht="31.5" x14ac:dyDescent="0.25">
      <c r="A18" s="4" t="s">
        <v>17</v>
      </c>
      <c r="B18" s="5">
        <v>11343</v>
      </c>
      <c r="C18" s="5">
        <v>15377.03</v>
      </c>
      <c r="D18" s="5">
        <v>38577.35</v>
      </c>
      <c r="E18" s="5">
        <v>23200.32</v>
      </c>
      <c r="F18" s="6">
        <v>3.400982985100943</v>
      </c>
    </row>
    <row r="19" spans="1:6" ht="15.75" x14ac:dyDescent="0.25">
      <c r="A19" s="4" t="s">
        <v>18</v>
      </c>
      <c r="B19" s="5">
        <v>3574</v>
      </c>
      <c r="C19" s="5">
        <v>4733.54</v>
      </c>
      <c r="D19" s="5">
        <v>5460.96</v>
      </c>
      <c r="E19" s="5">
        <v>727.42000000000007</v>
      </c>
      <c r="F19" s="6">
        <v>1.5279686625629547</v>
      </c>
    </row>
    <row r="20" spans="1:6" ht="15.75" x14ac:dyDescent="0.25">
      <c r="A20" s="4" t="s">
        <v>19</v>
      </c>
      <c r="B20" s="5">
        <v>236</v>
      </c>
      <c r="C20" s="5">
        <v>1685.07</v>
      </c>
      <c r="D20" s="5">
        <v>1540.6</v>
      </c>
      <c r="E20" s="5">
        <v>-144.47000000000003</v>
      </c>
      <c r="F20" s="6">
        <v>6.5279661016949149</v>
      </c>
    </row>
    <row r="21" spans="1:6" ht="15.75" x14ac:dyDescent="0.25">
      <c r="A21" s="3" t="s">
        <v>4</v>
      </c>
      <c r="B21" s="8">
        <v>848681.07000000007</v>
      </c>
      <c r="C21" s="8">
        <v>577009.77999999991</v>
      </c>
      <c r="D21" s="8">
        <v>606085.2300000001</v>
      </c>
      <c r="E21" s="8">
        <v>29075.450000000186</v>
      </c>
      <c r="F21" s="9">
        <v>0.71414958036002862</v>
      </c>
    </row>
    <row r="22" spans="1:6" ht="15.75" x14ac:dyDescent="0.25">
      <c r="A22" s="3" t="s">
        <v>22</v>
      </c>
      <c r="B22" s="8">
        <v>1459949.32</v>
      </c>
      <c r="C22" s="8">
        <v>1057335.68</v>
      </c>
      <c r="D22" s="8">
        <v>1089729.9200000002</v>
      </c>
      <c r="E22" s="8">
        <v>32394.240000000224</v>
      </c>
      <c r="F22" s="9">
        <v>0.74641626601120659</v>
      </c>
    </row>
    <row r="23" spans="1:6" ht="15.75" x14ac:dyDescent="0.25">
      <c r="A23" s="12" t="s">
        <v>24</v>
      </c>
      <c r="B23" s="13"/>
      <c r="C23" s="14"/>
      <c r="D23" s="13"/>
      <c r="E23" s="15"/>
      <c r="F23" s="15"/>
    </row>
    <row r="24" spans="1:6" ht="15.75" x14ac:dyDescent="0.25">
      <c r="A24" s="12" t="s">
        <v>25</v>
      </c>
      <c r="B24" s="13">
        <f>B26+B27+B28+B29+B30+B25</f>
        <v>123675.53</v>
      </c>
      <c r="C24" s="13">
        <f>C26+C27+C28+C29+C30+C25</f>
        <v>81598.91</v>
      </c>
      <c r="D24" s="13">
        <f>D26+D27+D28+D29+D30+D25</f>
        <v>83488.300000000017</v>
      </c>
      <c r="E24" s="15">
        <f>D24-C24</f>
        <v>1889.390000000014</v>
      </c>
      <c r="F24" s="15">
        <f>D24/B24*100</f>
        <v>67.505916489704973</v>
      </c>
    </row>
    <row r="25" spans="1:6" ht="47.25" x14ac:dyDescent="0.25">
      <c r="A25" s="16" t="s">
        <v>26</v>
      </c>
      <c r="B25" s="17">
        <v>8367.1299999999992</v>
      </c>
      <c r="C25" s="15">
        <v>6515.48</v>
      </c>
      <c r="D25" s="17">
        <v>7198.49</v>
      </c>
      <c r="E25" s="15">
        <f t="shared" ref="E25:E64" si="0">D25-C25</f>
        <v>683.01000000000022</v>
      </c>
      <c r="F25" s="15">
        <f t="shared" ref="F25:F64" si="1">D25/B25*100</f>
        <v>86.032964708328905</v>
      </c>
    </row>
    <row r="26" spans="1:6" ht="47.25" x14ac:dyDescent="0.25">
      <c r="A26" s="16" t="s">
        <v>27</v>
      </c>
      <c r="B26" s="17">
        <v>2961</v>
      </c>
      <c r="C26" s="15">
        <v>2043.42</v>
      </c>
      <c r="D26" s="17">
        <v>2184</v>
      </c>
      <c r="E26" s="15">
        <f t="shared" si="0"/>
        <v>140.57999999999993</v>
      </c>
      <c r="F26" s="15">
        <f t="shared" si="1"/>
        <v>73.75886524822694</v>
      </c>
    </row>
    <row r="27" spans="1:6" ht="63" x14ac:dyDescent="0.25">
      <c r="A27" s="16" t="s">
        <v>28</v>
      </c>
      <c r="B27" s="17">
        <v>94506.59</v>
      </c>
      <c r="C27" s="15">
        <v>59209.66</v>
      </c>
      <c r="D27" s="17">
        <v>60887.76</v>
      </c>
      <c r="E27" s="15">
        <f t="shared" si="0"/>
        <v>1678.0999999999985</v>
      </c>
      <c r="F27" s="15">
        <f t="shared" si="1"/>
        <v>64.426999217726504</v>
      </c>
    </row>
    <row r="28" spans="1:6" ht="15.75" x14ac:dyDescent="0.25">
      <c r="A28" s="16" t="s">
        <v>29</v>
      </c>
      <c r="B28" s="17">
        <v>3120</v>
      </c>
      <c r="C28" s="15">
        <v>1798</v>
      </c>
      <c r="D28" s="17">
        <v>3120</v>
      </c>
      <c r="E28" s="15">
        <f t="shared" si="0"/>
        <v>1322</v>
      </c>
      <c r="F28" s="15">
        <f t="shared" si="1"/>
        <v>100</v>
      </c>
    </row>
    <row r="29" spans="1:6" ht="15.75" x14ac:dyDescent="0.25">
      <c r="A29" s="16" t="s">
        <v>30</v>
      </c>
      <c r="B29" s="17">
        <v>600</v>
      </c>
      <c r="C29" s="15">
        <v>0</v>
      </c>
      <c r="D29" s="17"/>
      <c r="E29" s="15">
        <f t="shared" si="0"/>
        <v>0</v>
      </c>
      <c r="F29" s="15">
        <f t="shared" si="1"/>
        <v>0</v>
      </c>
    </row>
    <row r="30" spans="1:6" ht="15.75" x14ac:dyDescent="0.25">
      <c r="A30" s="16" t="s">
        <v>31</v>
      </c>
      <c r="B30" s="17">
        <v>14120.81</v>
      </c>
      <c r="C30" s="15">
        <v>12032.35</v>
      </c>
      <c r="D30" s="17">
        <v>10098.049999999999</v>
      </c>
      <c r="E30" s="15">
        <f t="shared" si="0"/>
        <v>-1934.3000000000011</v>
      </c>
      <c r="F30" s="15">
        <f t="shared" si="1"/>
        <v>71.511832536518796</v>
      </c>
    </row>
    <row r="31" spans="1:6" ht="15.75" x14ac:dyDescent="0.25">
      <c r="A31" s="12" t="s">
        <v>32</v>
      </c>
      <c r="B31" s="13">
        <f>B32</f>
        <v>1579.2</v>
      </c>
      <c r="C31" s="13">
        <f>C32</f>
        <v>887.39</v>
      </c>
      <c r="D31" s="13">
        <f>D32</f>
        <v>926.59</v>
      </c>
      <c r="E31" s="15">
        <f t="shared" si="0"/>
        <v>39.200000000000045</v>
      </c>
      <c r="F31" s="15">
        <f t="shared" si="1"/>
        <v>58.674645390070921</v>
      </c>
    </row>
    <row r="32" spans="1:6" ht="15.75" x14ac:dyDescent="0.25">
      <c r="A32" s="16" t="s">
        <v>33</v>
      </c>
      <c r="B32" s="17">
        <v>1579.2</v>
      </c>
      <c r="C32" s="15">
        <v>887.39</v>
      </c>
      <c r="D32" s="17">
        <v>926.59</v>
      </c>
      <c r="E32" s="15">
        <f t="shared" si="0"/>
        <v>39.200000000000045</v>
      </c>
      <c r="F32" s="15">
        <f t="shared" si="1"/>
        <v>58.674645390070921</v>
      </c>
    </row>
    <row r="33" spans="1:6" ht="31.5" x14ac:dyDescent="0.25">
      <c r="A33" s="12" t="s">
        <v>34</v>
      </c>
      <c r="B33" s="13">
        <f>B34+B35</f>
        <v>13931.95</v>
      </c>
      <c r="C33" s="13">
        <f>C34+C35</f>
        <v>7327.92</v>
      </c>
      <c r="D33" s="13">
        <f>D34+D35</f>
        <v>7693.28</v>
      </c>
      <c r="E33" s="15">
        <f t="shared" si="0"/>
        <v>365.35999999999967</v>
      </c>
      <c r="F33" s="15">
        <f t="shared" si="1"/>
        <v>55.220410638855292</v>
      </c>
    </row>
    <row r="34" spans="1:6" ht="47.25" x14ac:dyDescent="0.25">
      <c r="A34" s="16" t="s">
        <v>35</v>
      </c>
      <c r="B34" s="17">
        <v>5774</v>
      </c>
      <c r="C34" s="15">
        <v>2389.75</v>
      </c>
      <c r="D34" s="17">
        <v>2241.8000000000002</v>
      </c>
      <c r="E34" s="15">
        <f t="shared" si="0"/>
        <v>-147.94999999999982</v>
      </c>
      <c r="F34" s="15">
        <f t="shared" si="1"/>
        <v>38.82577069622446</v>
      </c>
    </row>
    <row r="35" spans="1:6" ht="15.75" x14ac:dyDescent="0.25">
      <c r="A35" s="16" t="s">
        <v>36</v>
      </c>
      <c r="B35" s="17">
        <v>8157.95</v>
      </c>
      <c r="C35" s="15">
        <v>4938.17</v>
      </c>
      <c r="D35" s="17">
        <v>5451.48</v>
      </c>
      <c r="E35" s="15">
        <f t="shared" si="0"/>
        <v>513.30999999999949</v>
      </c>
      <c r="F35" s="15">
        <f t="shared" si="1"/>
        <v>66.824140868723148</v>
      </c>
    </row>
    <row r="36" spans="1:6" ht="15.75" x14ac:dyDescent="0.25">
      <c r="A36" s="12" t="s">
        <v>37</v>
      </c>
      <c r="B36" s="13">
        <f>B37+B38+B39+B40</f>
        <v>184400.78202000001</v>
      </c>
      <c r="C36" s="13">
        <f>C37+C38+C39+C40</f>
        <v>89876.75</v>
      </c>
      <c r="D36" s="13">
        <f>D37+D38+D39+D40</f>
        <v>130356.64</v>
      </c>
      <c r="E36" s="15">
        <f t="shared" si="0"/>
        <v>40479.89</v>
      </c>
      <c r="F36" s="15">
        <f t="shared" si="1"/>
        <v>70.692021244173247</v>
      </c>
    </row>
    <row r="37" spans="1:6" ht="15.75" x14ac:dyDescent="0.25">
      <c r="A37" s="16" t="s">
        <v>38</v>
      </c>
      <c r="B37" s="17">
        <v>23744.93202</v>
      </c>
      <c r="C37" s="15">
        <v>29912.63</v>
      </c>
      <c r="D37" s="17">
        <v>12880.35</v>
      </c>
      <c r="E37" s="15">
        <f t="shared" si="0"/>
        <v>-17032.28</v>
      </c>
      <c r="F37" s="15">
        <f t="shared" si="1"/>
        <v>54.244627818479643</v>
      </c>
    </row>
    <row r="38" spans="1:6" ht="15.75" x14ac:dyDescent="0.25">
      <c r="A38" s="16" t="s">
        <v>39</v>
      </c>
      <c r="B38" s="17">
        <v>270</v>
      </c>
      <c r="C38" s="15">
        <v>212.8</v>
      </c>
      <c r="D38" s="17">
        <v>213.77</v>
      </c>
      <c r="E38" s="15">
        <f t="shared" si="0"/>
        <v>0.96999999999999886</v>
      </c>
      <c r="F38" s="15">
        <f t="shared" si="1"/>
        <v>79.17407407407407</v>
      </c>
    </row>
    <row r="39" spans="1:6" ht="15.75" x14ac:dyDescent="0.25">
      <c r="A39" s="16" t="s">
        <v>40</v>
      </c>
      <c r="B39" s="17">
        <v>149144.95000000001</v>
      </c>
      <c r="C39" s="15">
        <v>58305</v>
      </c>
      <c r="D39" s="17">
        <v>113934.55</v>
      </c>
      <c r="E39" s="15">
        <f t="shared" si="0"/>
        <v>55629.55</v>
      </c>
      <c r="F39" s="15">
        <f t="shared" si="1"/>
        <v>76.391825536164646</v>
      </c>
    </row>
    <row r="40" spans="1:6" ht="15.75" x14ac:dyDescent="0.25">
      <c r="A40" s="16" t="s">
        <v>41</v>
      </c>
      <c r="B40" s="17">
        <v>11240.9</v>
      </c>
      <c r="C40" s="15">
        <v>1446.32</v>
      </c>
      <c r="D40" s="17">
        <v>3327.97</v>
      </c>
      <c r="E40" s="15">
        <f t="shared" si="0"/>
        <v>1881.6499999999999</v>
      </c>
      <c r="F40" s="15">
        <f t="shared" si="1"/>
        <v>29.605903441895222</v>
      </c>
    </row>
    <row r="41" spans="1:6" ht="15.75" x14ac:dyDescent="0.25">
      <c r="A41" s="12" t="s">
        <v>42</v>
      </c>
      <c r="B41" s="13">
        <f>B42+B43+B44+B45</f>
        <v>146389.99000000002</v>
      </c>
      <c r="C41" s="13">
        <f>C42+C43+C44+C45</f>
        <v>97829.37</v>
      </c>
      <c r="D41" s="13">
        <f>D42+D43+D44+D45</f>
        <v>96424.6</v>
      </c>
      <c r="E41" s="15">
        <f t="shared" si="0"/>
        <v>-1404.7699999999895</v>
      </c>
      <c r="F41" s="15">
        <f t="shared" si="1"/>
        <v>65.868301514331677</v>
      </c>
    </row>
    <row r="42" spans="1:6" ht="15.75" x14ac:dyDescent="0.25">
      <c r="A42" s="16" t="s">
        <v>43</v>
      </c>
      <c r="B42" s="17">
        <v>7359.83</v>
      </c>
      <c r="C42" s="15">
        <v>23631.11</v>
      </c>
      <c r="D42" s="17">
        <v>1773.42</v>
      </c>
      <c r="E42" s="15">
        <f t="shared" si="0"/>
        <v>-21857.690000000002</v>
      </c>
      <c r="F42" s="15">
        <f t="shared" si="1"/>
        <v>24.095936998544804</v>
      </c>
    </row>
    <row r="43" spans="1:6" ht="15.75" x14ac:dyDescent="0.25">
      <c r="A43" s="16" t="s">
        <v>44</v>
      </c>
      <c r="B43" s="17">
        <v>79558.240000000005</v>
      </c>
      <c r="C43" s="15">
        <v>24862.99</v>
      </c>
      <c r="D43" s="17">
        <v>52441.65</v>
      </c>
      <c r="E43" s="15">
        <f t="shared" si="0"/>
        <v>27578.66</v>
      </c>
      <c r="F43" s="15">
        <f t="shared" si="1"/>
        <v>65.916050933253416</v>
      </c>
    </row>
    <row r="44" spans="1:6" ht="15.75" x14ac:dyDescent="0.25">
      <c r="A44" s="16" t="s">
        <v>45</v>
      </c>
      <c r="B44" s="17">
        <v>59313.82</v>
      </c>
      <c r="C44" s="15">
        <v>49306.27</v>
      </c>
      <c r="D44" s="17">
        <v>42170.03</v>
      </c>
      <c r="E44" s="15">
        <f t="shared" si="0"/>
        <v>-7136.239999999998</v>
      </c>
      <c r="F44" s="15">
        <f t="shared" si="1"/>
        <v>71.096466219845553</v>
      </c>
    </row>
    <row r="45" spans="1:6" ht="31.5" x14ac:dyDescent="0.25">
      <c r="A45" s="16" t="s">
        <v>46</v>
      </c>
      <c r="B45" s="17">
        <v>158.1</v>
      </c>
      <c r="C45" s="15">
        <v>29</v>
      </c>
      <c r="D45" s="17">
        <v>39.5</v>
      </c>
      <c r="E45" s="15">
        <f t="shared" si="0"/>
        <v>10.5</v>
      </c>
      <c r="F45" s="15">
        <f t="shared" si="1"/>
        <v>24.984187223276408</v>
      </c>
    </row>
    <row r="46" spans="1:6" ht="15.75" x14ac:dyDescent="0.25">
      <c r="A46" s="12" t="s">
        <v>47</v>
      </c>
      <c r="B46" s="13">
        <f>B47+B48+B49+B50+B51</f>
        <v>910355.88</v>
      </c>
      <c r="C46" s="13">
        <f>C47+C48+C49+C50+C51</f>
        <v>603235.97</v>
      </c>
      <c r="D46" s="13">
        <f>D47+D48+D49+D50+D51</f>
        <v>625039.1399999999</v>
      </c>
      <c r="E46" s="15">
        <f t="shared" si="0"/>
        <v>21803.169999999925</v>
      </c>
      <c r="F46" s="15">
        <f t="shared" si="1"/>
        <v>68.658768920128239</v>
      </c>
    </row>
    <row r="47" spans="1:6" ht="15.75" x14ac:dyDescent="0.25">
      <c r="A47" s="16" t="s">
        <v>48</v>
      </c>
      <c r="B47" s="17">
        <v>297490.49</v>
      </c>
      <c r="C47" s="15">
        <v>183019.02</v>
      </c>
      <c r="D47" s="17">
        <v>183093.22</v>
      </c>
      <c r="E47" s="15">
        <f t="shared" si="0"/>
        <v>74.200000000011642</v>
      </c>
      <c r="F47" s="15">
        <f t="shared" si="1"/>
        <v>61.545906896049019</v>
      </c>
    </row>
    <row r="48" spans="1:6" ht="15.75" x14ac:dyDescent="0.25">
      <c r="A48" s="16" t="s">
        <v>49</v>
      </c>
      <c r="B48" s="17">
        <v>553855.79</v>
      </c>
      <c r="C48" s="15">
        <v>380241.51</v>
      </c>
      <c r="D48" s="17">
        <v>397662.71999999997</v>
      </c>
      <c r="E48" s="15">
        <f t="shared" si="0"/>
        <v>17421.209999999963</v>
      </c>
      <c r="F48" s="15">
        <f t="shared" si="1"/>
        <v>71.798964131078222</v>
      </c>
    </row>
    <row r="49" spans="1:6" ht="31.5" x14ac:dyDescent="0.25">
      <c r="A49" s="16" t="s">
        <v>50</v>
      </c>
      <c r="B49" s="17">
        <v>500</v>
      </c>
      <c r="C49" s="15">
        <v>220.5</v>
      </c>
      <c r="D49" s="17">
        <v>270.33</v>
      </c>
      <c r="E49" s="15">
        <f t="shared" si="0"/>
        <v>49.829999999999984</v>
      </c>
      <c r="F49" s="15">
        <f t="shared" si="1"/>
        <v>54.065999999999988</v>
      </c>
    </row>
    <row r="50" spans="1:6" ht="15.75" x14ac:dyDescent="0.25">
      <c r="A50" s="16" t="s">
        <v>51</v>
      </c>
      <c r="B50" s="17">
        <v>32797.599999999999</v>
      </c>
      <c r="C50" s="15">
        <v>25154.94</v>
      </c>
      <c r="D50" s="17">
        <v>27597.49</v>
      </c>
      <c r="E50" s="15">
        <f t="shared" si="0"/>
        <v>2442.5500000000029</v>
      </c>
      <c r="F50" s="15">
        <f t="shared" si="1"/>
        <v>84.14484596433887</v>
      </c>
    </row>
    <row r="51" spans="1:6" ht="15.75" x14ac:dyDescent="0.25">
      <c r="A51" s="18" t="s">
        <v>52</v>
      </c>
      <c r="B51" s="17">
        <v>25712</v>
      </c>
      <c r="C51" s="15">
        <v>14600</v>
      </c>
      <c r="D51" s="17">
        <v>16415.38</v>
      </c>
      <c r="E51" s="15">
        <f t="shared" si="0"/>
        <v>1815.380000000001</v>
      </c>
      <c r="F51" s="15">
        <f t="shared" si="1"/>
        <v>63.843263845675182</v>
      </c>
    </row>
    <row r="52" spans="1:6" ht="15.75" x14ac:dyDescent="0.25">
      <c r="A52" s="12" t="s">
        <v>53</v>
      </c>
      <c r="B52" s="13">
        <f>B53+B54</f>
        <v>83026.89</v>
      </c>
      <c r="C52" s="13">
        <f>C53+C54</f>
        <v>60175.97</v>
      </c>
      <c r="D52" s="13">
        <f>D53+D54</f>
        <v>65685.36</v>
      </c>
      <c r="E52" s="15">
        <f t="shared" si="0"/>
        <v>5509.3899999999994</v>
      </c>
      <c r="F52" s="15">
        <f t="shared" si="1"/>
        <v>79.113357130442921</v>
      </c>
    </row>
    <row r="53" spans="1:6" ht="15.75" x14ac:dyDescent="0.25">
      <c r="A53" s="16" t="s">
        <v>54</v>
      </c>
      <c r="B53" s="17">
        <v>82482.75</v>
      </c>
      <c r="C53" s="15">
        <v>57266.97</v>
      </c>
      <c r="D53" s="17">
        <v>65466.22</v>
      </c>
      <c r="E53" s="15">
        <f t="shared" si="0"/>
        <v>8199.25</v>
      </c>
      <c r="F53" s="15">
        <f t="shared" si="1"/>
        <v>79.369589398995544</v>
      </c>
    </row>
    <row r="54" spans="1:6" ht="31.5" x14ac:dyDescent="0.25">
      <c r="A54" s="16" t="s">
        <v>55</v>
      </c>
      <c r="B54" s="17">
        <v>544.14</v>
      </c>
      <c r="C54" s="15">
        <v>2909</v>
      </c>
      <c r="D54" s="17">
        <v>219.14</v>
      </c>
      <c r="E54" s="15">
        <f t="shared" si="0"/>
        <v>-2689.86</v>
      </c>
      <c r="F54" s="15">
        <f t="shared" si="1"/>
        <v>40.272723931341197</v>
      </c>
    </row>
    <row r="55" spans="1:6" ht="15.75" x14ac:dyDescent="0.25">
      <c r="A55" s="12" t="s">
        <v>56</v>
      </c>
      <c r="B55" s="13">
        <f>B56+B57+B58</f>
        <v>93287.6</v>
      </c>
      <c r="C55" s="13">
        <f>C56+C57+C58</f>
        <v>55194.240000000005</v>
      </c>
      <c r="D55" s="13">
        <f>D56+D57+D58</f>
        <v>61658.789999999994</v>
      </c>
      <c r="E55" s="15">
        <f t="shared" si="0"/>
        <v>6464.5499999999884</v>
      </c>
      <c r="F55" s="15">
        <f t="shared" si="1"/>
        <v>66.095376019964064</v>
      </c>
    </row>
    <row r="56" spans="1:6" ht="15.75" x14ac:dyDescent="0.25">
      <c r="A56" s="16" t="s">
        <v>57</v>
      </c>
      <c r="B56" s="17">
        <v>360</v>
      </c>
      <c r="C56" s="15">
        <v>143.65</v>
      </c>
      <c r="D56" s="17">
        <v>113.95</v>
      </c>
      <c r="E56" s="15">
        <f t="shared" si="0"/>
        <v>-29.700000000000003</v>
      </c>
      <c r="F56" s="15">
        <f t="shared" si="1"/>
        <v>31.652777777777779</v>
      </c>
    </row>
    <row r="57" spans="1:6" ht="15.75" x14ac:dyDescent="0.25">
      <c r="A57" s="16" t="s">
        <v>58</v>
      </c>
      <c r="B57" s="17">
        <v>30845.32</v>
      </c>
      <c r="C57" s="15">
        <v>19265.61</v>
      </c>
      <c r="D57" s="17">
        <v>19977.919999999998</v>
      </c>
      <c r="E57" s="15">
        <f t="shared" si="0"/>
        <v>712.30999999999767</v>
      </c>
      <c r="F57" s="15">
        <f t="shared" si="1"/>
        <v>64.76807502726507</v>
      </c>
    </row>
    <row r="58" spans="1:6" ht="15.75" x14ac:dyDescent="0.25">
      <c r="A58" s="16" t="s">
        <v>59</v>
      </c>
      <c r="B58" s="17">
        <v>62082.28</v>
      </c>
      <c r="C58" s="15">
        <v>35784.980000000003</v>
      </c>
      <c r="D58" s="17">
        <v>41566.92</v>
      </c>
      <c r="E58" s="15">
        <f t="shared" si="0"/>
        <v>5781.9399999999951</v>
      </c>
      <c r="F58" s="15">
        <f t="shared" si="1"/>
        <v>66.954564168712878</v>
      </c>
    </row>
    <row r="59" spans="1:6" ht="15.75" x14ac:dyDescent="0.25">
      <c r="A59" s="12" t="s">
        <v>60</v>
      </c>
      <c r="B59" s="13">
        <f>B60</f>
        <v>20314</v>
      </c>
      <c r="C59" s="13">
        <f>C60</f>
        <v>16125.32</v>
      </c>
      <c r="D59" s="13">
        <f>D60</f>
        <v>14609.79</v>
      </c>
      <c r="E59" s="15">
        <f t="shared" si="0"/>
        <v>-1515.5299999999988</v>
      </c>
      <c r="F59" s="15">
        <f t="shared" si="1"/>
        <v>71.9198089987201</v>
      </c>
    </row>
    <row r="60" spans="1:6" ht="15.75" x14ac:dyDescent="0.25">
      <c r="A60" s="16" t="s">
        <v>61</v>
      </c>
      <c r="B60" s="17">
        <v>20314</v>
      </c>
      <c r="C60" s="15">
        <v>16125.32</v>
      </c>
      <c r="D60" s="17">
        <v>14609.79</v>
      </c>
      <c r="E60" s="15">
        <f t="shared" si="0"/>
        <v>-1515.5299999999988</v>
      </c>
      <c r="F60" s="15">
        <f t="shared" si="1"/>
        <v>71.9198089987201</v>
      </c>
    </row>
    <row r="61" spans="1:6" ht="15.75" x14ac:dyDescent="0.25">
      <c r="A61" s="12" t="s">
        <v>62</v>
      </c>
      <c r="B61" s="13">
        <f>B62+B63</f>
        <v>2403.96</v>
      </c>
      <c r="C61" s="13">
        <f>C62+C63</f>
        <v>1499.21</v>
      </c>
      <c r="D61" s="13">
        <f>D62+D63</f>
        <v>1566.1399999999999</v>
      </c>
      <c r="E61" s="15">
        <f t="shared" si="0"/>
        <v>66.929999999999836</v>
      </c>
      <c r="F61" s="15">
        <f t="shared" si="1"/>
        <v>65.148338574685098</v>
      </c>
    </row>
    <row r="62" spans="1:6" ht="15.75" x14ac:dyDescent="0.25">
      <c r="A62" s="16" t="s">
        <v>63</v>
      </c>
      <c r="B62" s="17">
        <v>1230</v>
      </c>
      <c r="C62" s="15">
        <v>932</v>
      </c>
      <c r="D62" s="17">
        <v>800</v>
      </c>
      <c r="E62" s="15">
        <f t="shared" si="0"/>
        <v>-132</v>
      </c>
      <c r="F62" s="15">
        <f t="shared" si="1"/>
        <v>65.040650406504056</v>
      </c>
    </row>
    <row r="63" spans="1:6" ht="15.75" x14ac:dyDescent="0.25">
      <c r="A63" s="16" t="s">
        <v>64</v>
      </c>
      <c r="B63" s="17">
        <v>1173.96</v>
      </c>
      <c r="C63" s="15">
        <v>567.21</v>
      </c>
      <c r="D63" s="17">
        <v>766.14</v>
      </c>
      <c r="E63" s="15">
        <f t="shared" si="0"/>
        <v>198.92999999999995</v>
      </c>
      <c r="F63" s="15">
        <f t="shared" si="1"/>
        <v>65.261167331084536</v>
      </c>
    </row>
    <row r="64" spans="1:6" ht="15.75" x14ac:dyDescent="0.25">
      <c r="A64" s="12" t="s">
        <v>65</v>
      </c>
      <c r="B64" s="13">
        <f>B24+B31+B33+B36+B41+B46+B52+B55+B59+B61</f>
        <v>1579365.78202</v>
      </c>
      <c r="C64" s="14">
        <f>C55+C61+C59+C52+C46+C41+C36+C33+C31+C24</f>
        <v>1013751.05</v>
      </c>
      <c r="D64" s="13">
        <f>D24+D31+D33+D36+D41+D46+D52+D55+D59+D61</f>
        <v>1087448.6299999999</v>
      </c>
      <c r="E64" s="15">
        <f t="shared" si="0"/>
        <v>73697.579999999842</v>
      </c>
      <c r="F64" s="15">
        <f t="shared" si="1"/>
        <v>68.853500714011872</v>
      </c>
    </row>
  </sheetData>
  <mergeCells count="2">
    <mergeCell ref="A1:F1"/>
    <mergeCell ref="A2:F2"/>
  </mergeCells>
  <pageMargins left="0.7" right="0.7" top="0.75" bottom="0.75" header="0.3" footer="0.3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2016-11-29T10:24:10Z</cp:lastPrinted>
  <dcterms:created xsi:type="dcterms:W3CDTF">2016-11-29T05:17:13Z</dcterms:created>
  <dcterms:modified xsi:type="dcterms:W3CDTF">2016-11-29T10:24:12Z</dcterms:modified>
</cp:coreProperties>
</file>