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6800" windowHeight="10020" tabRatio="934" activeTab="4"/>
  </bookViews>
  <sheets>
    <sheet name="Доходы 2016" sheetId="1" r:id="rId1"/>
    <sheet name="разд, подр 2016" sheetId="2" r:id="rId2"/>
    <sheet name="программы 2016" sheetId="3" r:id="rId3"/>
    <sheet name="Ведом 2016" sheetId="4" r:id="rId4"/>
    <sheet name="доп. иные" sheetId="5" r:id="rId5"/>
  </sheets>
  <definedNames>
    <definedName name="_xlnm.Print_Titles" localSheetId="3">'Ведом 2016'!$11:$12</definedName>
    <definedName name="_xlnm.Print_Titles" localSheetId="1">'разд, подр 2016'!$10:$11</definedName>
  </definedNames>
  <calcPr fullCalcOnLoad="1"/>
</workbook>
</file>

<file path=xl/sharedStrings.xml><?xml version="1.0" encoding="utf-8"?>
<sst xmlns="http://schemas.openxmlformats.org/spreadsheetml/2006/main" count="974" uniqueCount="254">
  <si>
    <t>Межбюджетные трансферты</t>
  </si>
  <si>
    <t>Сумма</t>
  </si>
  <si>
    <t>0100</t>
  </si>
  <si>
    <t>0700</t>
  </si>
  <si>
    <t>0800</t>
  </si>
  <si>
    <t>0801</t>
  </si>
  <si>
    <t>Общее образование</t>
  </si>
  <si>
    <t>СОЦИАЛЬНАЯ ПОЛИТИКА</t>
  </si>
  <si>
    <t>ВСЕГО расходов</t>
  </si>
  <si>
    <t>Наименование</t>
  </si>
  <si>
    <t>Мероприятия в области физической культуры и спорта</t>
  </si>
  <si>
    <t>Другие общегосударственные вопросы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</si>
  <si>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</si>
  <si>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</si>
  <si>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</si>
  <si>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</si>
  <si>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Центры спортивной подготовки (сборные команды)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</si>
  <si>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</si>
  <si>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</si>
  <si>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</si>
  <si>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Оздоровление детей за счет средств муниципальных образований</t>
  </si>
  <si>
    <t xml:space="preserve">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</si>
  <si>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</si>
  <si>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</si>
  <si>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</si>
  <si>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</si>
  <si>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</si>
  <si>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</si>
  <si>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</si>
  <si>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</si>
  <si>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</si>
  <si>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</si>
  <si>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0113</t>
  </si>
  <si>
    <t>ФИЗИЧЕСКАЯ КУЛЬТУРА И СПОРТ</t>
  </si>
  <si>
    <t>1101</t>
  </si>
  <si>
    <t xml:space="preserve">Физическая культура </t>
  </si>
  <si>
    <t>РзПр</t>
  </si>
  <si>
    <t>Цс</t>
  </si>
  <si>
    <t>Вр</t>
  </si>
  <si>
    <t>ОБЩЕГОСУДАРСТВЕННЫЕ ВОПРОСЫ</t>
  </si>
  <si>
    <t>0104</t>
  </si>
  <si>
    <t>НАЦИОНАЛЬНАЯ ЭКОНОМИКА</t>
  </si>
  <si>
    <t>0400</t>
  </si>
  <si>
    <t xml:space="preserve"> ОБРАЗОВАНИЕ</t>
  </si>
  <si>
    <t>0702</t>
  </si>
  <si>
    <t>0707</t>
  </si>
  <si>
    <t>Культура</t>
  </si>
  <si>
    <t>Вед-во</t>
  </si>
  <si>
    <t>1000</t>
  </si>
  <si>
    <t>Молодежная политика и оздоровление детей</t>
  </si>
  <si>
    <t>Социальное обеспечение населения</t>
  </si>
  <si>
    <t>1003</t>
  </si>
  <si>
    <t>1100</t>
  </si>
  <si>
    <t>АДМИНИСТРАЦИЯ МУНИЦИПАЛЬНОГО РАЙОНА МЕЛЕУЗОВСКИЙ РАЙОН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</si>
  <si>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</si>
  <si>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</si>
  <si>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</si>
  <si>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</si>
  <si>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</si>
  <si>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</si>
  <si>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</si>
  <si>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</si>
  <si>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</si>
  <si>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</si>
  <si>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</si>
  <si>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</si>
  <si>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</si>
  <si>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</si>
  <si>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</si>
  <si>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</si>
  <si>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</si>
  <si>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</si>
  <si>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</si>
  <si>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</si>
  <si>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</si>
  <si>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</si>
  <si>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</si>
  <si>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Субвенции на осуществление государственных полномочий по организации отдыха детей-сирот и детей, оставшихся без попечения родителей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</si>
  <si>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</si>
  <si>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Всего расходов</t>
  </si>
  <si>
    <t>01\0\00\0000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</si>
  <si>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</si>
  <si>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</si>
  <si>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01\0\08\00000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</si>
  <si>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</si>
  <si>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</si>
  <si>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</si>
  <si>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</si>
  <si>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Основное мероприятие "Реализация программ физкультурно-спортивной направленности"</t>
  </si>
  <si>
    <t>03\0\03\00000</t>
  </si>
  <si>
    <t>03\0\03\41870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</si>
  <si>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</si>
  <si>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</si>
  <si>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</si>
  <si>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</si>
  <si>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07\0\01\45870</t>
  </si>
  <si>
    <t>07\0\01\72010</t>
  </si>
  <si>
    <t>08\0\00\00000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</si>
  <si>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</si>
  <si>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</si>
  <si>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</si>
  <si>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</si>
  <si>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</si>
  <si>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08\0\03\73080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</si>
  <si>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</si>
  <si>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</si>
  <si>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</si>
  <si>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</si>
  <si>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</si>
  <si>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</si>
  <si>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</si>
  <si>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</si>
  <si>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</si>
  <si>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09\0\05\00000</t>
  </si>
  <si>
    <t>01\0\04\43240</t>
  </si>
  <si>
    <t>01\0\04\73190</t>
  </si>
  <si>
    <t>01\0\04\73180</t>
  </si>
  <si>
    <t>01\0\08\73170</t>
  </si>
  <si>
    <t>01\0\00\00000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</si>
  <si>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</si>
  <si>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"Организация отдыха, оздоровления и дополнительной занятости детей, подростков и учащейся молодежи"</t>
  </si>
  <si>
    <t>06\1\00\00000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</si>
  <si>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</si>
  <si>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</si>
  <si>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</si>
  <si>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06\1\04\00000</t>
  </si>
  <si>
    <t>06\1\02\62870</t>
  </si>
  <si>
    <t>06\1\04\62870</t>
  </si>
  <si>
    <t>01\0\08\42190</t>
  </si>
  <si>
    <t>Примечание</t>
  </si>
  <si>
    <t>Остаток на начало года</t>
  </si>
  <si>
    <t>Средства РБ и РФ</t>
  </si>
  <si>
    <t>Передвижки</t>
  </si>
  <si>
    <t>Бюджет РБ и РФ</t>
  </si>
  <si>
    <t>Передвижка</t>
  </si>
  <si>
    <t>Закупка автотранспортных средств и коммунальной техники</t>
  </si>
  <si>
    <t>Коды БК</t>
  </si>
  <si>
    <t>Показатели</t>
  </si>
  <si>
    <t>Изменения в ведомственной структуре расходов  бюджета муниципального района</t>
  </si>
  <si>
    <t>(приложение № 10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</si>
  <si>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</si>
  <si>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</si>
  <si>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</si>
  <si>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6 решения Совета муниципального района Мелеузовский район Республики Башкортостан от 16.12.2015 года № 294)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</si>
  <si>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</si>
  <si>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</si>
  <si>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</si>
  <si>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</si>
  <si>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2 02 02000 00 0000 000</t>
  </si>
  <si>
    <t>Субсидии бюджетам бюджетной системы Российской Федерации (межбюджетные субсидии)</t>
  </si>
  <si>
    <t>2 02 02999 05 7101 151</t>
  </si>
  <si>
    <t>Субсидии на софинансирование расходных обязательств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</si>
  <si>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</si>
  <si>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</si>
  <si>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</si>
  <si>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</si>
  <si>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>ВСЕГО доходов</t>
  </si>
  <si>
    <t>(приложение № 4 решения Совета муниципального района Мелеузовский район Республики Башкортостан от 16.12.2015 года № 294)</t>
  </si>
  <si>
    <t>09\0\05\72330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</si>
  <si>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</si>
  <si>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Мелеузовский район Республики Башкортостан на 2016 год</t>
  </si>
  <si>
    <t xml:space="preserve">Изменения в поступлении доходов в бюджет муниципального района Мелеузовский район на 2016 год </t>
  </si>
  <si>
    <t xml:space="preserve">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</si>
  <si>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</si>
  <si>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</si>
  <si>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</si>
  <si>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</si>
  <si>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</si>
  <si>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</si>
  <si>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</si>
  <si>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</si>
  <si>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к решению Совета муниципального</t>
  </si>
  <si>
    <t>07\0\01\51470</t>
  </si>
  <si>
    <t>07\0\01\51480</t>
  </si>
  <si>
    <t>Государственная поддержка муниципальных учреждений культуры за счет средств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</si>
  <si>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</si>
  <si>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 xml:space="preserve">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</si>
  <si>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</si>
  <si>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Приложение № 4</t>
  </si>
  <si>
    <t>03\0\02\72010</t>
  </si>
  <si>
    <t>03\0\01\72010</t>
  </si>
  <si>
    <t>09\0\04\72010</t>
  </si>
  <si>
    <t>07\0\01\50140</t>
  </si>
  <si>
    <t>801</t>
  </si>
  <si>
    <t>Реализация мероприятий федеральной целевой программы «Культура России (2012-2018 годы)» за счет средств федерального бюджета</t>
  </si>
  <si>
    <t>01\0\04\43290</t>
  </si>
  <si>
    <t>Учреждения в сфере отдыха и оздоровления</t>
  </si>
  <si>
    <t xml:space="preserve">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</si>
  <si>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</si>
  <si>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Республики Башкортостан</t>
  </si>
  <si>
    <t>№ п\п</t>
  </si>
  <si>
    <t>Наименование муниципальных образований</t>
  </si>
  <si>
    <t>Направление расходов</t>
  </si>
  <si>
    <t>Администрация городского поселения г. Мелеуз</t>
  </si>
  <si>
    <t xml:space="preserve">ВСЕГО </t>
  </si>
  <si>
    <t>(приложение № 22 решения Совета муниципального района Мелеузовский район Республики Башкортостан от 16.12.2015 года № 294)</t>
  </si>
  <si>
    <t xml:space="preserve">Администрация сельского поселения Абитовский сельсовет </t>
  </si>
  <si>
    <t xml:space="preserve">Администрация сельского поселения Александровский сельсовет </t>
  </si>
  <si>
    <t xml:space="preserve">Администрация сельского поселения Аптраковский сельсовет </t>
  </si>
  <si>
    <t xml:space="preserve">Администрация сельского поселения  Араслановский сельсовет </t>
  </si>
  <si>
    <t xml:space="preserve">Администрация сельского поселения  Денисовский сельсовет </t>
  </si>
  <si>
    <t xml:space="preserve">Администрация сельского поселения  Иштугановский сельсовет </t>
  </si>
  <si>
    <t xml:space="preserve">Администрация сельского поселения  Корнеевский сельсовет </t>
  </si>
  <si>
    <t xml:space="preserve">Администрация сельского поселения Мелеузовский сельсовет </t>
  </si>
  <si>
    <t xml:space="preserve">Администрация сельского поселения Нордовский сельсовет </t>
  </si>
  <si>
    <t xml:space="preserve">Администрация сельского поселения  Нугушевский сельсовет </t>
  </si>
  <si>
    <t xml:space="preserve">Администрация сельского поселения Партизанский сельсовет </t>
  </si>
  <si>
    <t>Администрация сельского поселения Первомайский сельсовет</t>
  </si>
  <si>
    <t>Администрация сельского поселения Сарышевский сельсовет</t>
  </si>
  <si>
    <t>Администрация сельского поселения Шевченковский сельсовет</t>
  </si>
  <si>
    <t>Дополнения в распределении иных межбюджетных трансфертов бюджетам поселений муниципального района Мелеузовский рйаон Республики Башкортостан</t>
  </si>
  <si>
    <t>Иные бюджетные асигнования</t>
  </si>
  <si>
    <t>(руб.)</t>
  </si>
  <si>
    <t>ОБРАЗОВАНИЕ</t>
  </si>
  <si>
    <t>Сумма (руб.)</t>
  </si>
  <si>
    <t>Межбюджетные трансферты на оплату услуг потребления элетроэнергии по уличному освещению</t>
  </si>
  <si>
    <t xml:space="preserve">Администрация сельского поселения  Воскресенский сельсовет </t>
  </si>
  <si>
    <t xml:space="preserve">Администрация сельского поселения  Зирганский сельсовет </t>
  </si>
  <si>
    <t xml:space="preserve">                                                                                                                           Приложение № 5</t>
  </si>
  <si>
    <t>03\0\01\43190</t>
  </si>
  <si>
    <t>Учреждения в сфере молодежной политики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</si>
  <si>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</si>
  <si>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Основное мероприятие "Организация работы по централизации бухгалтерского учета"</t>
  </si>
  <si>
    <t>02\0\00\00000</t>
  </si>
  <si>
    <t>02\0\06\00000</t>
  </si>
  <si>
    <t>02\0\06\02990</t>
  </si>
  <si>
    <t>Учреждения в сфере общегосударственного управления</t>
  </si>
  <si>
    <t>0701</t>
  </si>
  <si>
    <t>Дошкольное образование</t>
  </si>
  <si>
    <t>Муниципальная программа  "Развитие системы образования муниципального района Мелеузовский район Республики Башкортостан"</t>
  </si>
  <si>
    <t>Основное мероприятие "Государственная и муниципальная поддержка системы дошкольного образования"</t>
  </si>
  <si>
    <t>01\0\01\00000</t>
  </si>
  <si>
    <t>01\0\01\42090</t>
  </si>
  <si>
    <t>01\0\08\42090</t>
  </si>
  <si>
    <t>Школы-детские сады, школы начальные, основные, средние и вечерние (сменные)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</si>
  <si>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</si>
  <si>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06\1\04\02040</t>
  </si>
  <si>
    <t>09\0\08\00000</t>
  </si>
  <si>
    <t>Основное мероприятие "Реализация полномочий по управлению объектами муниципальной собственности"</t>
  </si>
  <si>
    <t>09\0\08\09020</t>
  </si>
  <si>
    <t>09\0\08\09040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</si>
  <si>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</si>
  <si>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</si>
  <si>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</si>
  <si>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 xml:space="preserve">                                                                                                                                           от 28 ноября 2016 года № 31</t>
  </si>
  <si>
    <t xml:space="preserve">                                                                                                                                                        от 28 ноября  2016 года № 31</t>
  </si>
  <si>
    <t xml:space="preserve">                                                                                                                                                     от 28 ноября  2016 года № 31</t>
  </si>
  <si>
    <t xml:space="preserve">                                                                                                                                                       от 28 ноября  2016 года № 31</t>
  </si>
  <si>
    <t xml:space="preserve">                                                                                                                           от 28 ноября 2016 года № 31</t>
  </si>
  <si>
    <t xml:space="preserve">Глава муниципального района Мелеузовский район Республики Башкортостан                         А.В. Суботин                    </t>
  </si>
  <si>
    <t xml:space="preserve">Глава муниципального района Мелеузовский район Республики Башкортостан                                    А.В. Суботин                            </t>
  </si>
  <si>
    <t xml:space="preserve">Глава муниципального района Мелеузовский район Республики Башкортостан                                    А.В. Суботин                                               </t>
  </si>
  <si>
    <t xml:space="preserve">Глава муниципального района Мелеузовский район Республики Башкортостан                                    А.В. Суботин                                  </t>
  </si>
  <si>
    <t xml:space="preserve">Глава муниципального района Мелеузовский район Республики Башкортостан                                    А.В. Суботин   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</si>
</sst>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6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92" fontId="1" fillId="0" borderId="0" xfId="0" applyNumberFormat="1" applyFont="1" applyFill="1" applyBorder="1" applyAlignment="1">
      <alignment vertical="center" wrapText="1"/>
    </xf>
    <xf numFmtId="19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 wrapText="1"/>
    </xf>
    <xf numFmtId="192" fontId="2" fillId="0" borderId="15" xfId="0" applyNumberFormat="1" applyFont="1" applyFill="1" applyBorder="1" applyAlignment="1">
      <alignment horizontal="center"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92" fontId="7" fillId="0" borderId="15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left" vertical="center" wrapText="1"/>
    </xf>
    <xf numFmtId="19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91" fontId="10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192" fontId="6" fillId="0" borderId="19" xfId="0" applyNumberFormat="1" applyFont="1" applyFill="1" applyBorder="1" applyAlignment="1">
      <alignment horizontal="center" vertical="center" wrapText="1"/>
    </xf>
    <xf numFmtId="192" fontId="2" fillId="0" borderId="19" xfId="0" applyNumberFormat="1" applyFont="1" applyFill="1" applyBorder="1" applyAlignment="1">
      <alignment horizontal="center" vertical="center" wrapText="1"/>
    </xf>
    <xf numFmtId="192" fontId="7" fillId="0" borderId="19" xfId="0" applyNumberFormat="1" applyFont="1" applyFill="1" applyBorder="1" applyAlignment="1">
      <alignment horizontal="center" vertical="center" wrapText="1"/>
    </xf>
    <xf numFmtId="192" fontId="6" fillId="0" borderId="13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/>
    </xf>
    <xf numFmtId="4" fontId="52" fillId="0" borderId="0" xfId="0" applyNumberFormat="1" applyFont="1" applyFill="1" applyAlignment="1">
      <alignment horizontal="right" vertical="center"/>
    </xf>
    <xf numFmtId="0" fontId="51" fillId="0" borderId="20" xfId="0" applyFont="1" applyFill="1" applyBorder="1" applyAlignment="1">
      <alignment horizontal="center" vertical="center" wrapText="1"/>
    </xf>
    <xf numFmtId="4" fontId="51" fillId="0" borderId="2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2" fontId="9" fillId="0" borderId="0" xfId="0" applyNumberFormat="1" applyFont="1" applyFill="1" applyBorder="1" applyAlignment="1">
      <alignment horizontal="right" vertical="center" wrapText="1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20" sqref="A20:C20"/>
    </sheetView>
  </sheetViews>
  <sheetFormatPr defaultColWidth="59.875" defaultRowHeight="12.75"/>
  <cols>
    <col min="1" max="1" width="23.75390625" style="62" customWidth="1"/>
    <col min="2" max="2" width="73.00390625" style="62" customWidth="1"/>
    <col min="3" max="3" width="14.75390625" style="77" customWidth="1"/>
    <col min="4" max="16384" width="59.875" style="62" customWidth="1"/>
  </cols>
  <sheetData>
    <row r="1" spans="1:3" ht="15">
      <c r="A1" s="96" t="s">
        <v>165</v>
      </c>
      <c r="B1" s="96"/>
      <c r="C1" s="96"/>
    </row>
    <row r="2" spans="1:3" ht="15">
      <c r="A2" s="96" t="s">
        <v>164</v>
      </c>
      <c r="B2" s="96"/>
      <c r="C2" s="96"/>
    </row>
    <row r="3" spans="1:3" ht="15">
      <c r="A3" s="96" t="s">
        <v>166</v>
      </c>
      <c r="B3" s="96"/>
      <c r="C3" s="96"/>
    </row>
    <row r="4" spans="1:3" ht="15">
      <c r="A4" s="96" t="s">
        <v>167</v>
      </c>
      <c r="B4" s="96"/>
      <c r="C4" s="96"/>
    </row>
    <row r="5" spans="1:3" ht="15">
      <c r="A5" s="96" t="s">
        <v>244</v>
      </c>
      <c r="B5" s="96"/>
      <c r="C5" s="96"/>
    </row>
    <row r="6" spans="1:3" ht="15.75">
      <c r="A6" s="63"/>
      <c r="B6" s="64"/>
      <c r="C6" s="65"/>
    </row>
    <row r="7" spans="1:3" ht="21" customHeight="1">
      <c r="A7" s="93" t="s">
        <v>161</v>
      </c>
      <c r="B7" s="93"/>
      <c r="C7" s="93"/>
    </row>
    <row r="8" spans="1:3" ht="15.75">
      <c r="A8" s="93"/>
      <c r="B8" s="93"/>
      <c r="C8" s="93"/>
    </row>
    <row r="9" spans="1:3" ht="12.75">
      <c r="A9" s="95" t="s">
        <v>157</v>
      </c>
      <c r="B9" s="95"/>
      <c r="C9" s="95"/>
    </row>
    <row r="10" spans="1:3" ht="16.5" thickBot="1">
      <c r="A10" s="63"/>
      <c r="B10" s="64"/>
      <c r="C10" s="66" t="s">
        <v>212</v>
      </c>
    </row>
    <row r="11" spans="1:3" ht="15.75">
      <c r="A11" s="67" t="s">
        <v>136</v>
      </c>
      <c r="B11" s="67" t="s">
        <v>137</v>
      </c>
      <c r="C11" s="68" t="s">
        <v>1</v>
      </c>
    </row>
    <row r="12" spans="1:3" ht="31.5">
      <c r="A12" s="69" t="s">
        <v>144</v>
      </c>
      <c r="B12" s="70" t="s">
        <v>145</v>
      </c>
      <c r="C12" s="71">
        <f>C13</f>
        <v>3945200</v>
      </c>
    </row>
    <row r="13" spans="1:3" ht="31.5">
      <c r="A13" s="69" t="s">
        <v>146</v>
      </c>
      <c r="B13" s="70" t="s">
        <v>147</v>
      </c>
      <c r="C13" s="71">
        <f>C16+C14</f>
        <v>3945200</v>
      </c>
    </row>
    <row r="14" spans="1:3" ht="31.5">
      <c r="A14" s="69" t="s">
        <v>148</v>
      </c>
      <c r="B14" s="70" t="s">
        <v>149</v>
      </c>
      <c r="C14" s="71">
        <f>C15</f>
        <v>3500000</v>
      </c>
    </row>
    <row r="15" spans="1:3" ht="15.75">
      <c r="A15" s="69" t="s">
        <v>150</v>
      </c>
      <c r="B15" s="70" t="s">
        <v>151</v>
      </c>
      <c r="C15" s="71">
        <v>3500000</v>
      </c>
    </row>
    <row r="16" spans="1:3" ht="31.5">
      <c r="A16" s="70" t="s">
        <v>152</v>
      </c>
      <c r="B16" s="70" t="s">
        <v>153</v>
      </c>
      <c r="C16" s="71">
        <f>C17</f>
        <v>445200</v>
      </c>
    </row>
    <row r="17" spans="1:3" ht="78.75">
      <c r="A17" s="69" t="s">
        <v>154</v>
      </c>
      <c r="B17" s="70" t="s">
        <v>155</v>
      </c>
      <c r="C17" s="71">
        <v>445200</v>
      </c>
    </row>
    <row r="18" spans="1:3" ht="15.75">
      <c r="A18" s="72"/>
      <c r="B18" s="73" t="s">
        <v>156</v>
      </c>
      <c r="C18" s="74">
        <f>C12</f>
        <v>3945200</v>
      </c>
    </row>
    <row r="19" spans="1:3" ht="15.75">
      <c r="A19" s="75"/>
      <c r="B19" s="75"/>
      <c r="C19" s="76"/>
    </row>
    <row r="20" spans="1:3" ht="15.75">
      <c r="A20" s="94" t="s">
        <v>253</v>
      </c>
      <c r="B20" s="94"/>
      <c r="C20" s="94"/>
    </row>
  </sheetData>
  <sheetProtection/>
  <mergeCells count="9">
    <mergeCell ref="A8:C8"/>
    <mergeCell ref="A20:C20"/>
    <mergeCell ref="A9:C9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85"/>
  <sheetViews>
    <sheetView zoomScale="70" zoomScaleNormal="70" zoomScalePageLayoutView="0" workbookViewId="0" topLeftCell="A90">
      <selection activeCell="A107" sqref="A107:E107"/>
    </sheetView>
  </sheetViews>
  <sheetFormatPr defaultColWidth="9.00390625" defaultRowHeight="12.75"/>
  <cols>
    <col min="1" max="1" width="77.75390625" style="5" customWidth="1"/>
    <col min="2" max="2" width="6.125" style="7" customWidth="1"/>
    <col min="3" max="3" width="15.75390625" style="7" customWidth="1"/>
    <col min="4" max="4" width="5.00390625" style="7" customWidth="1"/>
    <col min="5" max="5" width="15.00390625" style="60" customWidth="1"/>
    <col min="6" max="6" width="12.00390625" style="4" hidden="1" customWidth="1"/>
    <col min="7" max="7" width="12.625" style="4" hidden="1" customWidth="1"/>
    <col min="8" max="8" width="12.125" style="4" hidden="1" customWidth="1"/>
    <col min="9" max="16384" width="9.125" style="5" customWidth="1"/>
  </cols>
  <sheetData>
    <row r="1" spans="1:8" s="2" customFormat="1" ht="13.5" customHeight="1">
      <c r="A1" s="97" t="s">
        <v>176</v>
      </c>
      <c r="B1" s="97"/>
      <c r="C1" s="97"/>
      <c r="D1" s="97"/>
      <c r="E1" s="97"/>
      <c r="F1" s="3"/>
      <c r="G1" s="3"/>
      <c r="H1" s="3"/>
    </row>
    <row r="2" spans="1:8" s="2" customFormat="1" ht="13.5" customHeight="1">
      <c r="A2" s="97" t="s">
        <v>168</v>
      </c>
      <c r="B2" s="97"/>
      <c r="C2" s="97"/>
      <c r="D2" s="97"/>
      <c r="E2" s="97"/>
      <c r="F2" s="3"/>
      <c r="G2" s="3"/>
      <c r="H2" s="3"/>
    </row>
    <row r="3" spans="1:8" s="2" customFormat="1" ht="13.5" customHeight="1">
      <c r="A3" s="97" t="s">
        <v>169</v>
      </c>
      <c r="B3" s="97"/>
      <c r="C3" s="97"/>
      <c r="D3" s="97"/>
      <c r="E3" s="97"/>
      <c r="F3" s="3"/>
      <c r="G3" s="3"/>
      <c r="H3" s="3"/>
    </row>
    <row r="4" spans="1:8" s="2" customFormat="1" ht="13.5" customHeight="1">
      <c r="A4" s="97" t="s">
        <v>170</v>
      </c>
      <c r="B4" s="97"/>
      <c r="C4" s="97"/>
      <c r="D4" s="97"/>
      <c r="E4" s="97"/>
      <c r="F4" s="3"/>
      <c r="G4" s="3"/>
      <c r="H4" s="3"/>
    </row>
    <row r="5" spans="1:8" s="2" customFormat="1" ht="13.5" customHeight="1">
      <c r="A5" s="97" t="s">
        <v>245</v>
      </c>
      <c r="B5" s="97"/>
      <c r="C5" s="97"/>
      <c r="D5" s="97"/>
      <c r="E5" s="97"/>
      <c r="F5" s="3"/>
      <c r="G5" s="3"/>
      <c r="H5" s="3"/>
    </row>
    <row r="7" spans="1:5" ht="60" customHeight="1">
      <c r="A7" s="102" t="s">
        <v>142</v>
      </c>
      <c r="B7" s="102"/>
      <c r="C7" s="102"/>
      <c r="D7" s="102"/>
      <c r="E7" s="102"/>
    </row>
    <row r="8" spans="1:5" ht="15.75">
      <c r="A8" s="103" t="s">
        <v>143</v>
      </c>
      <c r="B8" s="103"/>
      <c r="C8" s="103"/>
      <c r="D8" s="103"/>
      <c r="E8" s="103"/>
    </row>
    <row r="9" spans="1:5" ht="15.75">
      <c r="A9" s="6"/>
      <c r="D9" s="101" t="s">
        <v>212</v>
      </c>
      <c r="E9" s="101"/>
    </row>
    <row r="10" spans="1:8" s="9" customFormat="1" ht="15.75">
      <c r="A10" s="1" t="s">
        <v>9</v>
      </c>
      <c r="B10" s="1" t="s">
        <v>36</v>
      </c>
      <c r="C10" s="1" t="s">
        <v>37</v>
      </c>
      <c r="D10" s="1" t="s">
        <v>38</v>
      </c>
      <c r="E10" s="56" t="s">
        <v>1</v>
      </c>
      <c r="F10" s="98" t="s">
        <v>129</v>
      </c>
      <c r="G10" s="98"/>
      <c r="H10" s="99"/>
    </row>
    <row r="11" spans="1:8" s="9" customFormat="1" ht="12" customHeight="1">
      <c r="A11" s="87">
        <v>1</v>
      </c>
      <c r="B11" s="91">
        <v>2</v>
      </c>
      <c r="C11" s="87">
        <v>3</v>
      </c>
      <c r="D11" s="87">
        <v>4</v>
      </c>
      <c r="E11" s="88">
        <v>5</v>
      </c>
      <c r="F11" s="10" t="s">
        <v>130</v>
      </c>
      <c r="G11" s="10" t="s">
        <v>131</v>
      </c>
      <c r="H11" s="47" t="s">
        <v>132</v>
      </c>
    </row>
    <row r="12" spans="1:8" s="14" customFormat="1" ht="15.75">
      <c r="A12" s="25" t="s">
        <v>39</v>
      </c>
      <c r="B12" s="16" t="s">
        <v>2</v>
      </c>
      <c r="C12" s="16"/>
      <c r="D12" s="16"/>
      <c r="E12" s="57">
        <f>E13+E25</f>
        <v>100000</v>
      </c>
      <c r="F12" s="22" t="e">
        <f>#REF!+F13+#REF!+F25+#REF!</f>
        <v>#REF!</v>
      </c>
      <c r="G12" s="22" t="e">
        <f>#REF!+G13+#REF!+G25+#REF!</f>
        <v>#REF!</v>
      </c>
      <c r="H12" s="51" t="e">
        <f>#REF!+H13+#REF!+H25+#REF!</f>
        <v>#REF!</v>
      </c>
    </row>
    <row r="13" spans="1:8" ht="47.25">
      <c r="A13" s="80" t="s">
        <v>19</v>
      </c>
      <c r="B13" s="81" t="s">
        <v>40</v>
      </c>
      <c r="C13" s="81"/>
      <c r="D13" s="81"/>
      <c r="E13" s="56">
        <f>E20+E14</f>
        <v>0</v>
      </c>
      <c r="F13" s="23" t="e">
        <f>#REF!+#REF!+F20</f>
        <v>#REF!</v>
      </c>
      <c r="G13" s="23" t="e">
        <f>#REF!+#REF!+G20</f>
        <v>#REF!</v>
      </c>
      <c r="H13" s="52" t="e">
        <f>#REF!+#REF!+H20</f>
        <v>#REF!</v>
      </c>
    </row>
    <row r="14" spans="1:8" ht="48" customHeight="1">
      <c r="A14" s="80" t="s">
        <v>29</v>
      </c>
      <c r="B14" s="81" t="s">
        <v>40</v>
      </c>
      <c r="C14" s="81" t="s">
        <v>91</v>
      </c>
      <c r="D14" s="81"/>
      <c r="E14" s="56">
        <f>E15</f>
        <v>0</v>
      </c>
      <c r="F14" s="23"/>
      <c r="G14" s="23"/>
      <c r="H14" s="52"/>
    </row>
    <row r="15" spans="1:8" ht="33" customHeight="1">
      <c r="A15" s="80" t="s">
        <v>122</v>
      </c>
      <c r="B15" s="81" t="s">
        <v>40</v>
      </c>
      <c r="C15" s="81" t="s">
        <v>121</v>
      </c>
      <c r="D15" s="81"/>
      <c r="E15" s="56">
        <f>E16</f>
        <v>0</v>
      </c>
      <c r="F15" s="23"/>
      <c r="G15" s="23"/>
      <c r="H15" s="52"/>
    </row>
    <row r="16" spans="1:8" ht="69.75" customHeight="1">
      <c r="A16" s="80" t="s">
        <v>111</v>
      </c>
      <c r="B16" s="81" t="s">
        <v>40</v>
      </c>
      <c r="C16" s="81" t="s">
        <v>125</v>
      </c>
      <c r="D16" s="81"/>
      <c r="E16" s="56">
        <f>E17</f>
        <v>0</v>
      </c>
      <c r="F16" s="23"/>
      <c r="G16" s="23"/>
      <c r="H16" s="52"/>
    </row>
    <row r="17" spans="1:8" ht="15.75">
      <c r="A17" s="80" t="s">
        <v>69</v>
      </c>
      <c r="B17" s="81" t="s">
        <v>40</v>
      </c>
      <c r="C17" s="81" t="s">
        <v>236</v>
      </c>
      <c r="D17" s="81"/>
      <c r="E17" s="56">
        <f>E18+E19</f>
        <v>0</v>
      </c>
      <c r="F17" s="23"/>
      <c r="G17" s="23"/>
      <c r="H17" s="52"/>
    </row>
    <row r="18" spans="1:8" ht="60" customHeight="1">
      <c r="A18" s="80" t="s">
        <v>54</v>
      </c>
      <c r="B18" s="81" t="s">
        <v>40</v>
      </c>
      <c r="C18" s="81" t="s">
        <v>236</v>
      </c>
      <c r="D18" s="81" t="s">
        <v>55</v>
      </c>
      <c r="E18" s="56">
        <v>-9000</v>
      </c>
      <c r="F18" s="23"/>
      <c r="G18" s="23"/>
      <c r="H18" s="52"/>
    </row>
    <row r="19" spans="1:8" ht="31.5">
      <c r="A19" s="80" t="s">
        <v>70</v>
      </c>
      <c r="B19" s="81" t="s">
        <v>40</v>
      </c>
      <c r="C19" s="81" t="s">
        <v>236</v>
      </c>
      <c r="D19" s="81" t="s">
        <v>56</v>
      </c>
      <c r="E19" s="56">
        <v>9000</v>
      </c>
      <c r="F19" s="23"/>
      <c r="G19" s="23"/>
      <c r="H19" s="52"/>
    </row>
    <row r="20" spans="1:8" ht="31.5">
      <c r="A20" s="80" t="s">
        <v>31</v>
      </c>
      <c r="B20" s="81" t="s">
        <v>40</v>
      </c>
      <c r="C20" s="81" t="s">
        <v>97</v>
      </c>
      <c r="D20" s="81"/>
      <c r="E20" s="56">
        <f>E21</f>
        <v>0</v>
      </c>
      <c r="F20" s="23" t="e">
        <f>F21</f>
        <v>#REF!</v>
      </c>
      <c r="G20" s="23" t="e">
        <f>G21</f>
        <v>#REF!</v>
      </c>
      <c r="H20" s="52" t="e">
        <f>H21</f>
        <v>#REF!</v>
      </c>
    </row>
    <row r="21" spans="1:8" ht="47.25">
      <c r="A21" s="80" t="s">
        <v>98</v>
      </c>
      <c r="B21" s="81" t="s">
        <v>40</v>
      </c>
      <c r="C21" s="81" t="s">
        <v>99</v>
      </c>
      <c r="D21" s="81"/>
      <c r="E21" s="56">
        <f>E22</f>
        <v>0</v>
      </c>
      <c r="F21" s="23" t="e">
        <f>F22+#REF!</f>
        <v>#REF!</v>
      </c>
      <c r="G21" s="23" t="e">
        <f>G22+#REF!</f>
        <v>#REF!</v>
      </c>
      <c r="H21" s="52" t="e">
        <f>H22+#REF!</f>
        <v>#REF!</v>
      </c>
    </row>
    <row r="22" spans="1:8" ht="15.75">
      <c r="A22" s="80" t="s">
        <v>69</v>
      </c>
      <c r="B22" s="81" t="s">
        <v>40</v>
      </c>
      <c r="C22" s="81" t="s">
        <v>100</v>
      </c>
      <c r="D22" s="81"/>
      <c r="E22" s="56">
        <f>E23+E24</f>
        <v>0</v>
      </c>
      <c r="F22" s="23" t="e">
        <f>#REF!+F23+F24</f>
        <v>#REF!</v>
      </c>
      <c r="G22" s="23" t="e">
        <f>#REF!+G23+G24</f>
        <v>#REF!</v>
      </c>
      <c r="H22" s="52" t="e">
        <f>#REF!+H23+H24</f>
        <v>#REF!</v>
      </c>
    </row>
    <row r="23" spans="1:8" ht="31.5">
      <c r="A23" s="80" t="s">
        <v>70</v>
      </c>
      <c r="B23" s="81" t="s">
        <v>40</v>
      </c>
      <c r="C23" s="81" t="s">
        <v>100</v>
      </c>
      <c r="D23" s="81" t="s">
        <v>56</v>
      </c>
      <c r="E23" s="56">
        <v>-50000</v>
      </c>
      <c r="F23" s="10"/>
      <c r="G23" s="10"/>
      <c r="H23" s="47"/>
    </row>
    <row r="24" spans="1:8" ht="15.75">
      <c r="A24" s="80" t="s">
        <v>57</v>
      </c>
      <c r="B24" s="81" t="s">
        <v>40</v>
      </c>
      <c r="C24" s="81" t="s">
        <v>100</v>
      </c>
      <c r="D24" s="81" t="s">
        <v>58</v>
      </c>
      <c r="E24" s="56">
        <v>50000</v>
      </c>
      <c r="F24" s="10"/>
      <c r="G24" s="10"/>
      <c r="H24" s="47"/>
    </row>
    <row r="25" spans="1:8" ht="15.75">
      <c r="A25" s="80" t="s">
        <v>11</v>
      </c>
      <c r="B25" s="81" t="s">
        <v>32</v>
      </c>
      <c r="C25" s="81"/>
      <c r="D25" s="81"/>
      <c r="E25" s="56">
        <f>E30+E26</f>
        <v>100000</v>
      </c>
      <c r="F25" s="23" t="e">
        <f>#REF!+F30+#REF!</f>
        <v>#REF!</v>
      </c>
      <c r="G25" s="23" t="e">
        <f>#REF!+G30+#REF!</f>
        <v>#REF!</v>
      </c>
      <c r="H25" s="52" t="e">
        <f>#REF!+H30+#REF!</f>
        <v>#REF!</v>
      </c>
    </row>
    <row r="26" spans="1:8" ht="47.25">
      <c r="A26" s="80" t="s">
        <v>221</v>
      </c>
      <c r="B26" s="81" t="s">
        <v>32</v>
      </c>
      <c r="C26" s="81" t="s">
        <v>223</v>
      </c>
      <c r="D26" s="81"/>
      <c r="E26" s="56">
        <f>E27</f>
        <v>100000</v>
      </c>
      <c r="F26" s="23"/>
      <c r="G26" s="23"/>
      <c r="H26" s="52"/>
    </row>
    <row r="27" spans="1:8" ht="31.5">
      <c r="A27" s="80" t="s">
        <v>222</v>
      </c>
      <c r="B27" s="81" t="s">
        <v>32</v>
      </c>
      <c r="C27" s="81" t="s">
        <v>224</v>
      </c>
      <c r="D27" s="81"/>
      <c r="E27" s="56">
        <f>E28</f>
        <v>100000</v>
      </c>
      <c r="F27" s="23"/>
      <c r="G27" s="23"/>
      <c r="H27" s="52"/>
    </row>
    <row r="28" spans="1:8" ht="15.75">
      <c r="A28" s="80" t="s">
        <v>226</v>
      </c>
      <c r="B28" s="81" t="s">
        <v>32</v>
      </c>
      <c r="C28" s="81" t="s">
        <v>225</v>
      </c>
      <c r="D28" s="81"/>
      <c r="E28" s="56">
        <f>E29</f>
        <v>100000</v>
      </c>
      <c r="F28" s="23"/>
      <c r="G28" s="23"/>
      <c r="H28" s="52"/>
    </row>
    <row r="29" spans="1:8" ht="31.5">
      <c r="A29" s="80" t="s">
        <v>70</v>
      </c>
      <c r="B29" s="81" t="s">
        <v>32</v>
      </c>
      <c r="C29" s="81" t="s">
        <v>225</v>
      </c>
      <c r="D29" s="81" t="s">
        <v>56</v>
      </c>
      <c r="E29" s="56">
        <v>100000</v>
      </c>
      <c r="F29" s="23"/>
      <c r="G29" s="23"/>
      <c r="H29" s="52"/>
    </row>
    <row r="30" spans="1:8" ht="31.5">
      <c r="A30" s="80" t="s">
        <v>31</v>
      </c>
      <c r="B30" s="81" t="s">
        <v>32</v>
      </c>
      <c r="C30" s="81" t="s">
        <v>97</v>
      </c>
      <c r="D30" s="81"/>
      <c r="E30" s="56">
        <f>E31</f>
        <v>0</v>
      </c>
      <c r="F30" s="23" t="e">
        <f>F31+#REF!+#REF!</f>
        <v>#REF!</v>
      </c>
      <c r="G30" s="23" t="e">
        <f>G31+#REF!+#REF!</f>
        <v>#REF!</v>
      </c>
      <c r="H30" s="52" t="e">
        <f>H31+#REF!+#REF!</f>
        <v>#REF!</v>
      </c>
    </row>
    <row r="31" spans="1:8" ht="47.25">
      <c r="A31" s="80" t="s">
        <v>101</v>
      </c>
      <c r="B31" s="81" t="s">
        <v>32</v>
      </c>
      <c r="C31" s="81" t="s">
        <v>102</v>
      </c>
      <c r="D31" s="81"/>
      <c r="E31" s="56">
        <f>E32</f>
        <v>0</v>
      </c>
      <c r="F31" s="23" t="e">
        <f>#REF!+F32+#REF!</f>
        <v>#REF!</v>
      </c>
      <c r="G31" s="23" t="e">
        <f>#REF!+G32+#REF!</f>
        <v>#REF!</v>
      </c>
      <c r="H31" s="52" t="e">
        <f>#REF!+H32+#REF!</f>
        <v>#REF!</v>
      </c>
    </row>
    <row r="32" spans="1:8" ht="47.25">
      <c r="A32" s="80" t="s">
        <v>71</v>
      </c>
      <c r="B32" s="81" t="s">
        <v>32</v>
      </c>
      <c r="C32" s="81" t="s">
        <v>103</v>
      </c>
      <c r="D32" s="81"/>
      <c r="E32" s="56">
        <f>E33+E34</f>
        <v>0</v>
      </c>
      <c r="F32" s="23">
        <f>F33+F34</f>
        <v>0</v>
      </c>
      <c r="G32" s="23">
        <f>G33+G34</f>
        <v>0</v>
      </c>
      <c r="H32" s="52">
        <f>H33+H34</f>
        <v>0</v>
      </c>
    </row>
    <row r="33" spans="1:8" ht="63">
      <c r="A33" s="80" t="s">
        <v>54</v>
      </c>
      <c r="B33" s="81" t="s">
        <v>32</v>
      </c>
      <c r="C33" s="81" t="s">
        <v>103</v>
      </c>
      <c r="D33" s="81" t="s">
        <v>55</v>
      </c>
      <c r="E33" s="56">
        <v>-43100</v>
      </c>
      <c r="F33" s="10"/>
      <c r="G33" s="10"/>
      <c r="H33" s="47"/>
    </row>
    <row r="34" spans="1:8" ht="31.5">
      <c r="A34" s="80" t="s">
        <v>70</v>
      </c>
      <c r="B34" s="81" t="s">
        <v>32</v>
      </c>
      <c r="C34" s="81" t="s">
        <v>103</v>
      </c>
      <c r="D34" s="81" t="s">
        <v>56</v>
      </c>
      <c r="E34" s="56">
        <v>43100</v>
      </c>
      <c r="F34" s="23"/>
      <c r="G34" s="23"/>
      <c r="H34" s="52"/>
    </row>
    <row r="35" spans="1:8" ht="62.25" customHeight="1">
      <c r="A35" s="80" t="s">
        <v>104</v>
      </c>
      <c r="B35" s="81" t="s">
        <v>32</v>
      </c>
      <c r="C35" s="81" t="s">
        <v>105</v>
      </c>
      <c r="D35" s="81"/>
      <c r="E35" s="56">
        <f>E36</f>
        <v>0</v>
      </c>
      <c r="F35" s="23"/>
      <c r="G35" s="23"/>
      <c r="H35" s="52"/>
    </row>
    <row r="36" spans="1:8" ht="36" customHeight="1">
      <c r="A36" s="80" t="s">
        <v>238</v>
      </c>
      <c r="B36" s="81" t="s">
        <v>32</v>
      </c>
      <c r="C36" s="81" t="s">
        <v>237</v>
      </c>
      <c r="D36" s="81"/>
      <c r="E36" s="56">
        <f>E37+E39</f>
        <v>0</v>
      </c>
      <c r="F36" s="23"/>
      <c r="G36" s="23"/>
      <c r="H36" s="52"/>
    </row>
    <row r="37" spans="1:8" ht="37.5" customHeight="1">
      <c r="A37" s="80" t="s">
        <v>241</v>
      </c>
      <c r="B37" s="81" t="s">
        <v>32</v>
      </c>
      <c r="C37" s="81" t="s">
        <v>239</v>
      </c>
      <c r="D37" s="81"/>
      <c r="E37" s="56">
        <f>E38</f>
        <v>-90525.78</v>
      </c>
      <c r="F37" s="23"/>
      <c r="G37" s="23"/>
      <c r="H37" s="52"/>
    </row>
    <row r="38" spans="1:8" ht="31.5">
      <c r="A38" s="80" t="s">
        <v>70</v>
      </c>
      <c r="B38" s="81" t="s">
        <v>32</v>
      </c>
      <c r="C38" s="81" t="s">
        <v>239</v>
      </c>
      <c r="D38" s="81" t="s">
        <v>56</v>
      </c>
      <c r="E38" s="56">
        <v>-90525.78</v>
      </c>
      <c r="F38" s="23"/>
      <c r="G38" s="23"/>
      <c r="H38" s="52"/>
    </row>
    <row r="39" spans="1:8" ht="15.75">
      <c r="A39" s="80" t="s">
        <v>242</v>
      </c>
      <c r="B39" s="81" t="s">
        <v>32</v>
      </c>
      <c r="C39" s="81" t="s">
        <v>240</v>
      </c>
      <c r="D39" s="81"/>
      <c r="E39" s="56">
        <f>E40+E41</f>
        <v>90525.78</v>
      </c>
      <c r="F39" s="23"/>
      <c r="G39" s="23"/>
      <c r="H39" s="52"/>
    </row>
    <row r="40" spans="1:8" ht="31.5">
      <c r="A40" s="80" t="s">
        <v>70</v>
      </c>
      <c r="B40" s="81" t="s">
        <v>32</v>
      </c>
      <c r="C40" s="81" t="s">
        <v>240</v>
      </c>
      <c r="D40" s="81" t="s">
        <v>56</v>
      </c>
      <c r="E40" s="56">
        <v>91081.69</v>
      </c>
      <c r="F40" s="23"/>
      <c r="G40" s="23"/>
      <c r="H40" s="52"/>
    </row>
    <row r="41" spans="1:8" ht="15.75">
      <c r="A41" s="80" t="s">
        <v>57</v>
      </c>
      <c r="B41" s="81" t="s">
        <v>32</v>
      </c>
      <c r="C41" s="81" t="s">
        <v>240</v>
      </c>
      <c r="D41" s="81" t="s">
        <v>58</v>
      </c>
      <c r="E41" s="56">
        <v>-555.91</v>
      </c>
      <c r="F41" s="23"/>
      <c r="G41" s="23"/>
      <c r="H41" s="52"/>
    </row>
    <row r="42" spans="1:8" s="14" customFormat="1" ht="15.75">
      <c r="A42" s="25" t="s">
        <v>41</v>
      </c>
      <c r="B42" s="16" t="s">
        <v>42</v>
      </c>
      <c r="C42" s="16"/>
      <c r="D42" s="16"/>
      <c r="E42" s="57">
        <f>E43</f>
        <v>0</v>
      </c>
      <c r="F42" s="22" t="e">
        <f>F43+#REF!+#REF!+#REF!</f>
        <v>#REF!</v>
      </c>
      <c r="G42" s="22" t="e">
        <f>G43+#REF!+#REF!+#REF!</f>
        <v>#REF!</v>
      </c>
      <c r="H42" s="51" t="e">
        <f>H43+#REF!+#REF!+#REF!</f>
        <v>#REF!</v>
      </c>
    </row>
    <row r="43" spans="1:8" ht="15.75">
      <c r="A43" s="80" t="s">
        <v>14</v>
      </c>
      <c r="B43" s="81" t="s">
        <v>13</v>
      </c>
      <c r="C43" s="81"/>
      <c r="D43" s="81"/>
      <c r="E43" s="56">
        <f>E44</f>
        <v>0</v>
      </c>
      <c r="F43" s="23" t="e">
        <f>F44+#REF!</f>
        <v>#REF!</v>
      </c>
      <c r="G43" s="23" t="e">
        <f>G44+#REF!</f>
        <v>#REF!</v>
      </c>
      <c r="H43" s="52" t="e">
        <f>H44+#REF!</f>
        <v>#REF!</v>
      </c>
    </row>
    <row r="44" spans="1:8" ht="47.25">
      <c r="A44" s="80" t="s">
        <v>29</v>
      </c>
      <c r="B44" s="81" t="s">
        <v>13</v>
      </c>
      <c r="C44" s="81" t="s">
        <v>91</v>
      </c>
      <c r="D44" s="81"/>
      <c r="E44" s="56">
        <f>E45</f>
        <v>0</v>
      </c>
      <c r="F44" s="23" t="e">
        <f>F45+#REF!+#REF!</f>
        <v>#REF!</v>
      </c>
      <c r="G44" s="23" t="e">
        <f>G45+#REF!+#REF!</f>
        <v>#REF!</v>
      </c>
      <c r="H44" s="52" t="e">
        <f>H45+#REF!+#REF!</f>
        <v>#REF!</v>
      </c>
    </row>
    <row r="45" spans="1:8" ht="31.5">
      <c r="A45" s="82" t="s">
        <v>122</v>
      </c>
      <c r="B45" s="81" t="s">
        <v>13</v>
      </c>
      <c r="C45" s="83" t="s">
        <v>121</v>
      </c>
      <c r="D45" s="83"/>
      <c r="E45" s="84">
        <f>E46+E49</f>
        <v>0</v>
      </c>
      <c r="F45" s="26" t="e">
        <f>#REF!+F46+#REF!+F49</f>
        <v>#REF!</v>
      </c>
      <c r="G45" s="26" t="e">
        <f>#REF!+G46+#REF!+G49</f>
        <v>#REF!</v>
      </c>
      <c r="H45" s="53" t="e">
        <f>#REF!+H46+#REF!+H49</f>
        <v>#REF!</v>
      </c>
    </row>
    <row r="46" spans="1:8" ht="31.5">
      <c r="A46" s="80" t="s">
        <v>123</v>
      </c>
      <c r="B46" s="81" t="s">
        <v>13</v>
      </c>
      <c r="C46" s="81" t="s">
        <v>124</v>
      </c>
      <c r="D46" s="81"/>
      <c r="E46" s="56">
        <f>E47</f>
        <v>-275000</v>
      </c>
      <c r="F46" s="23">
        <f aca="true" t="shared" si="0" ref="F46:H47">F47</f>
        <v>0</v>
      </c>
      <c r="G46" s="23">
        <f t="shared" si="0"/>
        <v>0</v>
      </c>
      <c r="H46" s="52">
        <f t="shared" si="0"/>
        <v>0</v>
      </c>
    </row>
    <row r="47" spans="1:8" ht="15.75">
      <c r="A47" s="80" t="s">
        <v>15</v>
      </c>
      <c r="B47" s="81" t="s">
        <v>13</v>
      </c>
      <c r="C47" s="81" t="s">
        <v>126</v>
      </c>
      <c r="D47" s="81"/>
      <c r="E47" s="56">
        <f>E48</f>
        <v>-275000</v>
      </c>
      <c r="F47" s="23">
        <f t="shared" si="0"/>
        <v>0</v>
      </c>
      <c r="G47" s="23">
        <f t="shared" si="0"/>
        <v>0</v>
      </c>
      <c r="H47" s="52">
        <f t="shared" si="0"/>
        <v>0</v>
      </c>
    </row>
    <row r="48" spans="1:8" ht="15.75">
      <c r="A48" s="80" t="s">
        <v>57</v>
      </c>
      <c r="B48" s="81" t="s">
        <v>13</v>
      </c>
      <c r="C48" s="81" t="s">
        <v>126</v>
      </c>
      <c r="D48" s="81" t="s">
        <v>58</v>
      </c>
      <c r="E48" s="56">
        <v>-275000</v>
      </c>
      <c r="F48" s="10"/>
      <c r="G48" s="10"/>
      <c r="H48" s="47"/>
    </row>
    <row r="49" spans="1:8" ht="63">
      <c r="A49" s="80" t="s">
        <v>111</v>
      </c>
      <c r="B49" s="81" t="s">
        <v>13</v>
      </c>
      <c r="C49" s="81" t="s">
        <v>125</v>
      </c>
      <c r="D49" s="81"/>
      <c r="E49" s="56">
        <f>E50</f>
        <v>275000</v>
      </c>
      <c r="F49" s="23">
        <f aca="true" t="shared" si="1" ref="F49:H50">F50</f>
        <v>0</v>
      </c>
      <c r="G49" s="23">
        <f t="shared" si="1"/>
        <v>0</v>
      </c>
      <c r="H49" s="52">
        <f t="shared" si="1"/>
        <v>0</v>
      </c>
    </row>
    <row r="50" spans="1:8" ht="15.75">
      <c r="A50" s="80" t="s">
        <v>15</v>
      </c>
      <c r="B50" s="81" t="s">
        <v>13</v>
      </c>
      <c r="C50" s="81" t="s">
        <v>127</v>
      </c>
      <c r="D50" s="81"/>
      <c r="E50" s="56">
        <f>E51</f>
        <v>275000</v>
      </c>
      <c r="F50" s="23">
        <f t="shared" si="1"/>
        <v>0</v>
      </c>
      <c r="G50" s="23">
        <f t="shared" si="1"/>
        <v>0</v>
      </c>
      <c r="H50" s="52">
        <f t="shared" si="1"/>
        <v>0</v>
      </c>
    </row>
    <row r="51" spans="1:8" ht="29.25" customHeight="1">
      <c r="A51" s="80" t="s">
        <v>70</v>
      </c>
      <c r="B51" s="81" t="s">
        <v>13</v>
      </c>
      <c r="C51" s="81" t="s">
        <v>127</v>
      </c>
      <c r="D51" s="81" t="s">
        <v>56</v>
      </c>
      <c r="E51" s="56">
        <v>275000</v>
      </c>
      <c r="F51" s="10"/>
      <c r="G51" s="10"/>
      <c r="H51" s="47"/>
    </row>
    <row r="52" spans="1:8" s="14" customFormat="1" ht="15.75">
      <c r="A52" s="25" t="s">
        <v>18</v>
      </c>
      <c r="B52" s="16" t="s">
        <v>17</v>
      </c>
      <c r="C52" s="16"/>
      <c r="D52" s="16"/>
      <c r="E52" s="57">
        <f>E53+E58</f>
        <v>3150000</v>
      </c>
      <c r="F52" s="22" t="e">
        <f>#REF!+F53+#REF!+F58</f>
        <v>#REF!</v>
      </c>
      <c r="G52" s="22" t="e">
        <f>#REF!+G53+#REF!+G58</f>
        <v>#REF!</v>
      </c>
      <c r="H52" s="51" t="e">
        <f>#REF!+H53+#REF!+H58</f>
        <v>#REF!</v>
      </c>
    </row>
    <row r="53" spans="1:8" ht="15.75">
      <c r="A53" s="80" t="s">
        <v>25</v>
      </c>
      <c r="B53" s="81" t="s">
        <v>24</v>
      </c>
      <c r="C53" s="81"/>
      <c r="D53" s="81"/>
      <c r="E53" s="56">
        <f>E54</f>
        <v>3150000</v>
      </c>
      <c r="F53" s="23" t="e">
        <f>F54</f>
        <v>#REF!</v>
      </c>
      <c r="G53" s="23" t="e">
        <f>G54</f>
        <v>#REF!</v>
      </c>
      <c r="H53" s="52" t="e">
        <f>H54</f>
        <v>#REF!</v>
      </c>
    </row>
    <row r="54" spans="1:8" ht="63">
      <c r="A54" s="80" t="s">
        <v>104</v>
      </c>
      <c r="B54" s="81" t="s">
        <v>24</v>
      </c>
      <c r="C54" s="81" t="s">
        <v>105</v>
      </c>
      <c r="D54" s="81"/>
      <c r="E54" s="56">
        <f>E55</f>
        <v>3150000</v>
      </c>
      <c r="F54" s="23" t="e">
        <f>F55+#REF!</f>
        <v>#REF!</v>
      </c>
      <c r="G54" s="23" t="e">
        <f>G55+#REF!</f>
        <v>#REF!</v>
      </c>
      <c r="H54" s="52" t="e">
        <f>H55+#REF!</f>
        <v>#REF!</v>
      </c>
    </row>
    <row r="55" spans="1:8" ht="47.25">
      <c r="A55" s="80" t="s">
        <v>112</v>
      </c>
      <c r="B55" s="81" t="s">
        <v>24</v>
      </c>
      <c r="C55" s="81" t="s">
        <v>106</v>
      </c>
      <c r="D55" s="81"/>
      <c r="E55" s="56">
        <f>E56</f>
        <v>3150000</v>
      </c>
      <c r="F55" s="23" t="e">
        <f>#REF!+#REF!+F56</f>
        <v>#REF!</v>
      </c>
      <c r="G55" s="23" t="e">
        <f>#REF!+#REF!+G56</f>
        <v>#REF!</v>
      </c>
      <c r="H55" s="52" t="e">
        <f>#REF!+#REF!+H56</f>
        <v>#REF!</v>
      </c>
    </row>
    <row r="56" spans="1:8" ht="47.25">
      <c r="A56" s="80" t="s">
        <v>28</v>
      </c>
      <c r="B56" s="81" t="s">
        <v>24</v>
      </c>
      <c r="C56" s="81" t="s">
        <v>181</v>
      </c>
      <c r="D56" s="81"/>
      <c r="E56" s="56">
        <f>E57</f>
        <v>3150000</v>
      </c>
      <c r="F56" s="23">
        <f>F57</f>
        <v>0</v>
      </c>
      <c r="G56" s="23">
        <f>G57</f>
        <v>0</v>
      </c>
      <c r="H56" s="52">
        <f>H57</f>
        <v>0</v>
      </c>
    </row>
    <row r="57" spans="1:8" ht="15.75">
      <c r="A57" s="80" t="s">
        <v>0</v>
      </c>
      <c r="B57" s="81" t="s">
        <v>24</v>
      </c>
      <c r="C57" s="81" t="s">
        <v>181</v>
      </c>
      <c r="D57" s="81" t="s">
        <v>61</v>
      </c>
      <c r="E57" s="56">
        <v>3150000</v>
      </c>
      <c r="F57" s="23"/>
      <c r="G57" s="23"/>
      <c r="H57" s="52"/>
    </row>
    <row r="58" spans="1:8" ht="15.75">
      <c r="A58" s="80" t="s">
        <v>67</v>
      </c>
      <c r="B58" s="81" t="s">
        <v>66</v>
      </c>
      <c r="C58" s="81"/>
      <c r="D58" s="81"/>
      <c r="E58" s="56">
        <f>E59</f>
        <v>0</v>
      </c>
      <c r="F58" s="23" t="e">
        <f aca="true" t="shared" si="2" ref="F58:H59">F59</f>
        <v>#REF!</v>
      </c>
      <c r="G58" s="23" t="e">
        <f t="shared" si="2"/>
        <v>#REF!</v>
      </c>
      <c r="H58" s="52" t="e">
        <f t="shared" si="2"/>
        <v>#REF!</v>
      </c>
    </row>
    <row r="59" spans="1:8" ht="63">
      <c r="A59" s="80" t="s">
        <v>104</v>
      </c>
      <c r="B59" s="81" t="s">
        <v>66</v>
      </c>
      <c r="C59" s="81" t="s">
        <v>105</v>
      </c>
      <c r="D59" s="81"/>
      <c r="E59" s="56">
        <f>E60</f>
        <v>0</v>
      </c>
      <c r="F59" s="23" t="e">
        <f t="shared" si="2"/>
        <v>#REF!</v>
      </c>
      <c r="G59" s="23" t="e">
        <f t="shared" si="2"/>
        <v>#REF!</v>
      </c>
      <c r="H59" s="52" t="e">
        <f t="shared" si="2"/>
        <v>#REF!</v>
      </c>
    </row>
    <row r="60" spans="1:8" ht="47.25">
      <c r="A60" s="80" t="s">
        <v>109</v>
      </c>
      <c r="B60" s="81" t="s">
        <v>66</v>
      </c>
      <c r="C60" s="81" t="s">
        <v>113</v>
      </c>
      <c r="D60" s="81"/>
      <c r="E60" s="56">
        <f>E61</f>
        <v>0</v>
      </c>
      <c r="F60" s="23" t="e">
        <f>#REF!+F61</f>
        <v>#REF!</v>
      </c>
      <c r="G60" s="23" t="e">
        <f>#REF!+G61</f>
        <v>#REF!</v>
      </c>
      <c r="H60" s="52" t="e">
        <f>#REF!+H61</f>
        <v>#REF!</v>
      </c>
    </row>
    <row r="61" spans="1:8" ht="94.5">
      <c r="A61" s="80" t="s">
        <v>159</v>
      </c>
      <c r="B61" s="81" t="s">
        <v>66</v>
      </c>
      <c r="C61" s="81" t="s">
        <v>158</v>
      </c>
      <c r="D61" s="81"/>
      <c r="E61" s="56">
        <f>E63+E62</f>
        <v>0</v>
      </c>
      <c r="F61" s="23">
        <f>F63</f>
        <v>0</v>
      </c>
      <c r="G61" s="23">
        <f>G63</f>
        <v>0</v>
      </c>
      <c r="H61" s="52">
        <f>H63</f>
        <v>0</v>
      </c>
    </row>
    <row r="62" spans="1:8" ht="31.5">
      <c r="A62" s="80" t="s">
        <v>70</v>
      </c>
      <c r="B62" s="81" t="s">
        <v>66</v>
      </c>
      <c r="C62" s="81" t="s">
        <v>158</v>
      </c>
      <c r="D62" s="81" t="s">
        <v>56</v>
      </c>
      <c r="E62" s="56">
        <v>30450</v>
      </c>
      <c r="F62" s="23"/>
      <c r="G62" s="23"/>
      <c r="H62" s="52"/>
    </row>
    <row r="63" spans="1:8" ht="15.75">
      <c r="A63" s="80" t="s">
        <v>57</v>
      </c>
      <c r="B63" s="81" t="s">
        <v>66</v>
      </c>
      <c r="C63" s="81" t="s">
        <v>158</v>
      </c>
      <c r="D63" s="81" t="s">
        <v>58</v>
      </c>
      <c r="E63" s="56">
        <v>-30450</v>
      </c>
      <c r="F63" s="23"/>
      <c r="G63" s="23"/>
      <c r="H63" s="52"/>
    </row>
    <row r="64" spans="1:8" ht="15.75">
      <c r="A64" s="25" t="s">
        <v>43</v>
      </c>
      <c r="B64" s="16" t="s">
        <v>3</v>
      </c>
      <c r="C64" s="16"/>
      <c r="D64" s="16"/>
      <c r="E64" s="57">
        <f>E65+E71</f>
        <v>50000</v>
      </c>
      <c r="F64" s="22" t="e">
        <f>#REF!+F65+#REF!+#REF!+F71</f>
        <v>#REF!</v>
      </c>
      <c r="G64" s="22" t="e">
        <f>#REF!+G65+#REF!+#REF!+G71</f>
        <v>#REF!</v>
      </c>
      <c r="H64" s="51" t="e">
        <f>#REF!+H65+#REF!+#REF!+H71</f>
        <v>#REF!</v>
      </c>
    </row>
    <row r="65" spans="1:8" ht="15.75">
      <c r="A65" s="80" t="s">
        <v>6</v>
      </c>
      <c r="B65" s="81" t="s">
        <v>44</v>
      </c>
      <c r="C65" s="81"/>
      <c r="D65" s="81"/>
      <c r="E65" s="56">
        <f>E66</f>
        <v>0</v>
      </c>
      <c r="F65" s="23" t="e">
        <f>F66+#REF!</f>
        <v>#REF!</v>
      </c>
      <c r="G65" s="23" t="e">
        <f>G66+#REF!</f>
        <v>#REF!</v>
      </c>
      <c r="H65" s="52" t="e">
        <f>H66+#REF!</f>
        <v>#REF!</v>
      </c>
    </row>
    <row r="66" spans="1:8" ht="31.5">
      <c r="A66" s="80" t="s">
        <v>12</v>
      </c>
      <c r="B66" s="81" t="s">
        <v>44</v>
      </c>
      <c r="C66" s="81" t="s">
        <v>118</v>
      </c>
      <c r="D66" s="81"/>
      <c r="E66" s="56">
        <f>E67</f>
        <v>0</v>
      </c>
      <c r="F66" s="23" t="e">
        <f>#REF!+#REF!+F67</f>
        <v>#REF!</v>
      </c>
      <c r="G66" s="23" t="e">
        <f>#REF!+#REF!+G67</f>
        <v>#REF!</v>
      </c>
      <c r="H66" s="52" t="e">
        <f>#REF!+#REF!+H67</f>
        <v>#REF!</v>
      </c>
    </row>
    <row r="67" spans="1:8" ht="47.25">
      <c r="A67" s="80" t="s">
        <v>119</v>
      </c>
      <c r="B67" s="81" t="s">
        <v>44</v>
      </c>
      <c r="C67" s="81" t="s">
        <v>83</v>
      </c>
      <c r="D67" s="81"/>
      <c r="E67" s="56">
        <f>E68</f>
        <v>0</v>
      </c>
      <c r="F67" s="23" t="e">
        <f>F70+F68</f>
        <v>#REF!</v>
      </c>
      <c r="G67" s="23" t="e">
        <f>G70+G68</f>
        <v>#REF!</v>
      </c>
      <c r="H67" s="52" t="e">
        <f>H70+H68</f>
        <v>#REF!</v>
      </c>
    </row>
    <row r="68" spans="1:8" ht="15" customHeight="1">
      <c r="A68" s="80" t="s">
        <v>76</v>
      </c>
      <c r="B68" s="81" t="s">
        <v>44</v>
      </c>
      <c r="C68" s="81" t="s">
        <v>128</v>
      </c>
      <c r="D68" s="81"/>
      <c r="E68" s="56">
        <f>E69+E70</f>
        <v>0</v>
      </c>
      <c r="F68" s="23">
        <f>F69</f>
        <v>0</v>
      </c>
      <c r="G68" s="23">
        <f>G69</f>
        <v>0</v>
      </c>
      <c r="H68" s="52">
        <f>H69</f>
        <v>0</v>
      </c>
    </row>
    <row r="69" spans="1:8" ht="31.5">
      <c r="A69" s="80" t="s">
        <v>70</v>
      </c>
      <c r="B69" s="81" t="s">
        <v>44</v>
      </c>
      <c r="C69" s="81" t="s">
        <v>128</v>
      </c>
      <c r="D69" s="81" t="s">
        <v>56</v>
      </c>
      <c r="E69" s="56">
        <v>-1208041</v>
      </c>
      <c r="F69" s="10"/>
      <c r="G69" s="10"/>
      <c r="H69" s="47"/>
    </row>
    <row r="70" spans="1:8" ht="24" customHeight="1">
      <c r="A70" s="80" t="s">
        <v>57</v>
      </c>
      <c r="B70" s="81" t="s">
        <v>44</v>
      </c>
      <c r="C70" s="81" t="s">
        <v>128</v>
      </c>
      <c r="D70" s="81" t="s">
        <v>58</v>
      </c>
      <c r="E70" s="56">
        <v>1208041</v>
      </c>
      <c r="F70" s="23" t="e">
        <f>#REF!</f>
        <v>#REF!</v>
      </c>
      <c r="G70" s="23" t="e">
        <f>#REF!</f>
        <v>#REF!</v>
      </c>
      <c r="H70" s="52" t="e">
        <f>#REF!</f>
        <v>#REF!</v>
      </c>
    </row>
    <row r="71" spans="1:8" ht="15.75">
      <c r="A71" s="80" t="s">
        <v>49</v>
      </c>
      <c r="B71" s="81" t="s">
        <v>45</v>
      </c>
      <c r="C71" s="81"/>
      <c r="D71" s="81"/>
      <c r="E71" s="56">
        <f>E72+E80</f>
        <v>50000</v>
      </c>
      <c r="F71" s="23" t="e">
        <f>F72+F80+#REF!</f>
        <v>#REF!</v>
      </c>
      <c r="G71" s="23" t="e">
        <f>G72+G80+#REF!</f>
        <v>#REF!</v>
      </c>
      <c r="H71" s="52" t="e">
        <f>H72+H80+#REF!</f>
        <v>#REF!</v>
      </c>
    </row>
    <row r="72" spans="1:8" ht="31.5">
      <c r="A72" s="80" t="s">
        <v>12</v>
      </c>
      <c r="B72" s="81" t="s">
        <v>45</v>
      </c>
      <c r="C72" s="81" t="s">
        <v>118</v>
      </c>
      <c r="D72" s="81"/>
      <c r="E72" s="56">
        <f>E73</f>
        <v>0</v>
      </c>
      <c r="F72" s="23" t="e">
        <f>F73</f>
        <v>#REF!</v>
      </c>
      <c r="G72" s="23" t="e">
        <f>G73</f>
        <v>#REF!</v>
      </c>
      <c r="H72" s="52" t="e">
        <f>H73</f>
        <v>#REF!</v>
      </c>
    </row>
    <row r="73" spans="1:8" ht="31.5">
      <c r="A73" s="80" t="s">
        <v>120</v>
      </c>
      <c r="B73" s="81" t="s">
        <v>45</v>
      </c>
      <c r="C73" s="81" t="s">
        <v>82</v>
      </c>
      <c r="D73" s="81"/>
      <c r="E73" s="56">
        <f>E74</f>
        <v>0</v>
      </c>
      <c r="F73" s="23" t="e">
        <f>#REF!+#REF!+F74+#REF!</f>
        <v>#REF!</v>
      </c>
      <c r="G73" s="23" t="e">
        <f>#REF!+#REF!+G74+#REF!</f>
        <v>#REF!</v>
      </c>
      <c r="H73" s="52" t="e">
        <f>#REF!+#REF!+H74+#REF!</f>
        <v>#REF!</v>
      </c>
    </row>
    <row r="74" spans="1:8" ht="47.25">
      <c r="A74" s="80" t="s">
        <v>77</v>
      </c>
      <c r="B74" s="81" t="s">
        <v>45</v>
      </c>
      <c r="C74" s="81" t="s">
        <v>116</v>
      </c>
      <c r="D74" s="81"/>
      <c r="E74" s="56">
        <f>E76+E75</f>
        <v>0</v>
      </c>
      <c r="F74" s="23">
        <f>F76+F75</f>
        <v>0</v>
      </c>
      <c r="G74" s="23">
        <f>G76+G75</f>
        <v>0</v>
      </c>
      <c r="H74" s="52">
        <f>H76+H75</f>
        <v>0</v>
      </c>
    </row>
    <row r="75" spans="1:8" ht="15.75">
      <c r="A75" s="80" t="s">
        <v>63</v>
      </c>
      <c r="B75" s="81" t="s">
        <v>45</v>
      </c>
      <c r="C75" s="81" t="s">
        <v>116</v>
      </c>
      <c r="D75" s="81" t="s">
        <v>62</v>
      </c>
      <c r="E75" s="56">
        <v>-396493.73</v>
      </c>
      <c r="F75" s="23"/>
      <c r="G75" s="23"/>
      <c r="H75" s="52">
        <v>1870.1</v>
      </c>
    </row>
    <row r="76" spans="1:8" ht="31.5">
      <c r="A76" s="80" t="s">
        <v>59</v>
      </c>
      <c r="B76" s="81" t="s">
        <v>45</v>
      </c>
      <c r="C76" s="81" t="s">
        <v>116</v>
      </c>
      <c r="D76" s="81" t="s">
        <v>60</v>
      </c>
      <c r="E76" s="56">
        <v>396493.73</v>
      </c>
      <c r="F76" s="10"/>
      <c r="G76" s="10"/>
      <c r="H76" s="47">
        <v>-1870.1</v>
      </c>
    </row>
    <row r="77" spans="1:8" ht="47.25">
      <c r="A77" s="80" t="s">
        <v>243</v>
      </c>
      <c r="B77" s="81" t="s">
        <v>45</v>
      </c>
      <c r="C77" s="81" t="s">
        <v>115</v>
      </c>
      <c r="D77" s="81"/>
      <c r="E77" s="56">
        <f>E78+E79</f>
        <v>0</v>
      </c>
      <c r="F77" s="23"/>
      <c r="G77" s="23"/>
      <c r="H77" s="52"/>
    </row>
    <row r="78" spans="1:8" ht="15.75">
      <c r="A78" s="80" t="s">
        <v>63</v>
      </c>
      <c r="B78" s="81" t="s">
        <v>45</v>
      </c>
      <c r="C78" s="81" t="s">
        <v>115</v>
      </c>
      <c r="D78" s="81" t="s">
        <v>62</v>
      </c>
      <c r="E78" s="56">
        <v>-36.98</v>
      </c>
      <c r="F78" s="23"/>
      <c r="G78" s="23"/>
      <c r="H78" s="52"/>
    </row>
    <row r="79" spans="1:8" ht="31.5">
      <c r="A79" s="80" t="s">
        <v>59</v>
      </c>
      <c r="B79" s="81" t="s">
        <v>45</v>
      </c>
      <c r="C79" s="81" t="s">
        <v>115</v>
      </c>
      <c r="D79" s="81" t="s">
        <v>60</v>
      </c>
      <c r="E79" s="56">
        <v>36.98</v>
      </c>
      <c r="F79" s="23"/>
      <c r="G79" s="23"/>
      <c r="H79" s="52"/>
    </row>
    <row r="80" spans="1:8" ht="30.75" customHeight="1">
      <c r="A80" s="80" t="s">
        <v>84</v>
      </c>
      <c r="B80" s="81" t="s">
        <v>45</v>
      </c>
      <c r="C80" s="81" t="s">
        <v>85</v>
      </c>
      <c r="D80" s="81"/>
      <c r="E80" s="56">
        <f>E81</f>
        <v>50000</v>
      </c>
      <c r="F80" s="23" t="e">
        <f>F81</f>
        <v>#REF!</v>
      </c>
      <c r="G80" s="23" t="e">
        <f>G81</f>
        <v>#REF!</v>
      </c>
      <c r="H80" s="52" t="e">
        <f>H81</f>
        <v>#REF!</v>
      </c>
    </row>
    <row r="81" spans="1:8" ht="31.5">
      <c r="A81" s="80" t="s">
        <v>86</v>
      </c>
      <c r="B81" s="81" t="s">
        <v>45</v>
      </c>
      <c r="C81" s="81" t="s">
        <v>87</v>
      </c>
      <c r="D81" s="81"/>
      <c r="E81" s="56">
        <f>E84+E83</f>
        <v>50000</v>
      </c>
      <c r="F81" s="23" t="e">
        <f>#REF!+F84</f>
        <v>#REF!</v>
      </c>
      <c r="G81" s="23" t="e">
        <f>#REF!+G84</f>
        <v>#REF!</v>
      </c>
      <c r="H81" s="52" t="e">
        <f>#REF!+H84</f>
        <v>#REF!</v>
      </c>
    </row>
    <row r="82" spans="1:8" ht="15.75">
      <c r="A82" s="80" t="s">
        <v>220</v>
      </c>
      <c r="B82" s="81" t="s">
        <v>45</v>
      </c>
      <c r="C82" s="81" t="s">
        <v>219</v>
      </c>
      <c r="D82" s="81"/>
      <c r="E82" s="56">
        <f>E84+E83</f>
        <v>50000</v>
      </c>
      <c r="F82" s="23"/>
      <c r="G82" s="23"/>
      <c r="H82" s="52"/>
    </row>
    <row r="83" spans="1:8" ht="31.5">
      <c r="A83" s="80" t="s">
        <v>70</v>
      </c>
      <c r="B83" s="81" t="s">
        <v>45</v>
      </c>
      <c r="C83" s="81" t="s">
        <v>219</v>
      </c>
      <c r="D83" s="81" t="s">
        <v>56</v>
      </c>
      <c r="E83" s="56">
        <v>-100000</v>
      </c>
      <c r="F83" s="23"/>
      <c r="G83" s="23"/>
      <c r="H83" s="52"/>
    </row>
    <row r="84" spans="1:8" ht="47.25">
      <c r="A84" s="80" t="s">
        <v>28</v>
      </c>
      <c r="B84" s="81" t="s">
        <v>45</v>
      </c>
      <c r="C84" s="81" t="s">
        <v>180</v>
      </c>
      <c r="D84" s="81"/>
      <c r="E84" s="56">
        <f>E85</f>
        <v>150000</v>
      </c>
      <c r="F84" s="23">
        <f>F85</f>
        <v>0</v>
      </c>
      <c r="G84" s="23">
        <f>G85</f>
        <v>0</v>
      </c>
      <c r="H84" s="52">
        <f>H85</f>
        <v>0</v>
      </c>
    </row>
    <row r="85" spans="1:8" ht="31.5">
      <c r="A85" s="80" t="s">
        <v>59</v>
      </c>
      <c r="B85" s="81" t="s">
        <v>45</v>
      </c>
      <c r="C85" s="81" t="s">
        <v>180</v>
      </c>
      <c r="D85" s="81" t="s">
        <v>60</v>
      </c>
      <c r="E85" s="56">
        <v>150000</v>
      </c>
      <c r="F85" s="23"/>
      <c r="G85" s="23"/>
      <c r="H85" s="52"/>
    </row>
    <row r="86" spans="1:8" ht="15.75">
      <c r="A86" s="25" t="s">
        <v>73</v>
      </c>
      <c r="B86" s="16" t="s">
        <v>4</v>
      </c>
      <c r="C86" s="16"/>
      <c r="D86" s="16"/>
      <c r="E86" s="57">
        <f>E87</f>
        <v>200000</v>
      </c>
      <c r="F86" s="22" t="e">
        <f aca="true" t="shared" si="3" ref="F86:H88">F87</f>
        <v>#REF!</v>
      </c>
      <c r="G86" s="22" t="e">
        <f t="shared" si="3"/>
        <v>#REF!</v>
      </c>
      <c r="H86" s="51" t="e">
        <f t="shared" si="3"/>
        <v>#REF!</v>
      </c>
    </row>
    <row r="87" spans="1:8" ht="15.75">
      <c r="A87" s="80" t="s">
        <v>46</v>
      </c>
      <c r="B87" s="81" t="s">
        <v>5</v>
      </c>
      <c r="C87" s="81"/>
      <c r="D87" s="81"/>
      <c r="E87" s="56">
        <f>E88</f>
        <v>200000</v>
      </c>
      <c r="F87" s="23" t="e">
        <f t="shared" si="3"/>
        <v>#REF!</v>
      </c>
      <c r="G87" s="23" t="e">
        <f t="shared" si="3"/>
        <v>#REF!</v>
      </c>
      <c r="H87" s="52" t="e">
        <f t="shared" si="3"/>
        <v>#REF!</v>
      </c>
    </row>
    <row r="88" spans="1:8" ht="31.5">
      <c r="A88" s="80" t="s">
        <v>30</v>
      </c>
      <c r="B88" s="81" t="s">
        <v>5</v>
      </c>
      <c r="C88" s="81" t="s">
        <v>92</v>
      </c>
      <c r="D88" s="81"/>
      <c r="E88" s="56">
        <f>E89</f>
        <v>200000</v>
      </c>
      <c r="F88" s="23" t="e">
        <f t="shared" si="3"/>
        <v>#REF!</v>
      </c>
      <c r="G88" s="23" t="e">
        <f t="shared" si="3"/>
        <v>#REF!</v>
      </c>
      <c r="H88" s="52" t="e">
        <f t="shared" si="3"/>
        <v>#REF!</v>
      </c>
    </row>
    <row r="89" spans="1:8" ht="47.25">
      <c r="A89" s="80" t="s">
        <v>94</v>
      </c>
      <c r="B89" s="81" t="s">
        <v>5</v>
      </c>
      <c r="C89" s="81" t="s">
        <v>93</v>
      </c>
      <c r="D89" s="81"/>
      <c r="E89" s="56">
        <f>E90</f>
        <v>200000</v>
      </c>
      <c r="F89" s="23" t="e">
        <f>#REF!+#REF!+#REF!+F90+#REF!+#REF!+#REF!+#REF!+#REF!+#REF!+#REF!</f>
        <v>#REF!</v>
      </c>
      <c r="G89" s="23" t="e">
        <f>#REF!+#REF!+#REF!+G90+#REF!+#REF!+#REF!+#REF!+#REF!+#REF!+#REF!</f>
        <v>#REF!</v>
      </c>
      <c r="H89" s="52" t="e">
        <f>#REF!+#REF!+#REF!+H90+#REF!+#REF!+#REF!+#REF!+#REF!+#REF!+#REF!</f>
        <v>#REF!</v>
      </c>
    </row>
    <row r="90" spans="1:8" ht="47.25">
      <c r="A90" s="80" t="s">
        <v>28</v>
      </c>
      <c r="B90" s="81" t="s">
        <v>5</v>
      </c>
      <c r="C90" s="81" t="s">
        <v>96</v>
      </c>
      <c r="D90" s="81"/>
      <c r="E90" s="56">
        <f>E91</f>
        <v>200000</v>
      </c>
      <c r="F90" s="23">
        <f>F91</f>
        <v>0</v>
      </c>
      <c r="G90" s="23">
        <f>G91</f>
        <v>0</v>
      </c>
      <c r="H90" s="52">
        <f>H91</f>
        <v>0</v>
      </c>
    </row>
    <row r="91" spans="1:8" ht="31.5">
      <c r="A91" s="80" t="s">
        <v>59</v>
      </c>
      <c r="B91" s="81" t="s">
        <v>5</v>
      </c>
      <c r="C91" s="81" t="s">
        <v>96</v>
      </c>
      <c r="D91" s="81" t="s">
        <v>60</v>
      </c>
      <c r="E91" s="56">
        <v>200000</v>
      </c>
      <c r="F91" s="10"/>
      <c r="G91" s="10"/>
      <c r="H91" s="47"/>
    </row>
    <row r="92" spans="1:8" s="14" customFormat="1" ht="15.75">
      <c r="A92" s="25" t="s">
        <v>7</v>
      </c>
      <c r="B92" s="16" t="s">
        <v>48</v>
      </c>
      <c r="C92" s="16"/>
      <c r="D92" s="16"/>
      <c r="E92" s="57">
        <f>E93</f>
        <v>445200</v>
      </c>
      <c r="F92" s="22" t="e">
        <f>F93+#REF!+#REF!</f>
        <v>#REF!</v>
      </c>
      <c r="G92" s="22" t="e">
        <f>G93+#REF!+#REF!</f>
        <v>#REF!</v>
      </c>
      <c r="H92" s="51" t="e">
        <f>H93+#REF!+#REF!</f>
        <v>#REF!</v>
      </c>
    </row>
    <row r="93" spans="1:8" ht="15.75">
      <c r="A93" s="80" t="s">
        <v>50</v>
      </c>
      <c r="B93" s="81" t="s">
        <v>51</v>
      </c>
      <c r="C93" s="81"/>
      <c r="D93" s="81"/>
      <c r="E93" s="56">
        <f>E94</f>
        <v>445200</v>
      </c>
      <c r="F93" s="23" t="e">
        <f>F94+#REF!+#REF!</f>
        <v>#REF!</v>
      </c>
      <c r="G93" s="23" t="e">
        <f>G94+#REF!+#REF!</f>
        <v>#REF!</v>
      </c>
      <c r="H93" s="52" t="e">
        <f>H94+#REF!+#REF!</f>
        <v>#REF!</v>
      </c>
    </row>
    <row r="94" spans="1:8" ht="31.5">
      <c r="A94" s="80" t="s">
        <v>12</v>
      </c>
      <c r="B94" s="81" t="s">
        <v>51</v>
      </c>
      <c r="C94" s="81" t="s">
        <v>118</v>
      </c>
      <c r="D94" s="81"/>
      <c r="E94" s="56">
        <f>E95</f>
        <v>445200</v>
      </c>
      <c r="F94" s="23" t="e">
        <f>F95</f>
        <v>#REF!</v>
      </c>
      <c r="G94" s="23" t="e">
        <f>G95</f>
        <v>#REF!</v>
      </c>
      <c r="H94" s="52" t="e">
        <f>H95</f>
        <v>#REF!</v>
      </c>
    </row>
    <row r="95" spans="1:8" ht="47.25">
      <c r="A95" s="80" t="s">
        <v>81</v>
      </c>
      <c r="B95" s="81" t="s">
        <v>51</v>
      </c>
      <c r="C95" s="81" t="s">
        <v>83</v>
      </c>
      <c r="D95" s="81"/>
      <c r="E95" s="56">
        <f>E96</f>
        <v>445200</v>
      </c>
      <c r="F95" s="23" t="e">
        <f>#REF!+F96</f>
        <v>#REF!</v>
      </c>
      <c r="G95" s="23" t="e">
        <f>#REF!+G96</f>
        <v>#REF!</v>
      </c>
      <c r="H95" s="52" t="e">
        <f>#REF!+H96</f>
        <v>#REF!</v>
      </c>
    </row>
    <row r="96" spans="1:8" ht="78.75">
      <c r="A96" s="80" t="s">
        <v>78</v>
      </c>
      <c r="B96" s="81" t="s">
        <v>51</v>
      </c>
      <c r="C96" s="81" t="s">
        <v>117</v>
      </c>
      <c r="D96" s="81"/>
      <c r="E96" s="56">
        <f>E97</f>
        <v>445200</v>
      </c>
      <c r="F96" s="23">
        <f>F97</f>
        <v>0</v>
      </c>
      <c r="G96" s="23">
        <f>G97</f>
        <v>0</v>
      </c>
      <c r="H96" s="52">
        <f>H97</f>
        <v>0</v>
      </c>
    </row>
    <row r="97" spans="1:8" ht="15.75">
      <c r="A97" s="80" t="s">
        <v>63</v>
      </c>
      <c r="B97" s="81" t="s">
        <v>51</v>
      </c>
      <c r="C97" s="81" t="s">
        <v>117</v>
      </c>
      <c r="D97" s="81" t="s">
        <v>62</v>
      </c>
      <c r="E97" s="56">
        <v>445200</v>
      </c>
      <c r="F97" s="10"/>
      <c r="G97" s="10"/>
      <c r="H97" s="47"/>
    </row>
    <row r="98" spans="1:8" s="14" customFormat="1" ht="15.75">
      <c r="A98" s="25" t="s">
        <v>33</v>
      </c>
      <c r="B98" s="16" t="s">
        <v>52</v>
      </c>
      <c r="C98" s="16"/>
      <c r="D98" s="16"/>
      <c r="E98" s="57">
        <f>E99</f>
        <v>0</v>
      </c>
      <c r="F98" s="22" t="e">
        <f aca="true" t="shared" si="4" ref="F98:H99">F99</f>
        <v>#REF!</v>
      </c>
      <c r="G98" s="22" t="e">
        <f t="shared" si="4"/>
        <v>#REF!</v>
      </c>
      <c r="H98" s="51" t="e">
        <f t="shared" si="4"/>
        <v>#REF!</v>
      </c>
    </row>
    <row r="99" spans="1:8" ht="15.75">
      <c r="A99" s="80" t="s">
        <v>35</v>
      </c>
      <c r="B99" s="81" t="s">
        <v>34</v>
      </c>
      <c r="C99" s="81"/>
      <c r="D99" s="81"/>
      <c r="E99" s="56">
        <f>E100</f>
        <v>0</v>
      </c>
      <c r="F99" s="23" t="e">
        <f t="shared" si="4"/>
        <v>#REF!</v>
      </c>
      <c r="G99" s="23" t="e">
        <f t="shared" si="4"/>
        <v>#REF!</v>
      </c>
      <c r="H99" s="52" t="e">
        <f t="shared" si="4"/>
        <v>#REF!</v>
      </c>
    </row>
    <row r="100" spans="1:8" ht="47.25">
      <c r="A100" s="80" t="s">
        <v>84</v>
      </c>
      <c r="B100" s="81" t="s">
        <v>34</v>
      </c>
      <c r="C100" s="81" t="s">
        <v>85</v>
      </c>
      <c r="D100" s="81"/>
      <c r="E100" s="56">
        <f>E101</f>
        <v>0</v>
      </c>
      <c r="F100" s="23" t="e">
        <f>#REF!+#REF!</f>
        <v>#REF!</v>
      </c>
      <c r="G100" s="23" t="e">
        <f>#REF!+#REF!</f>
        <v>#REF!</v>
      </c>
      <c r="H100" s="52" t="e">
        <f>#REF!+#REF!</f>
        <v>#REF!</v>
      </c>
    </row>
    <row r="101" spans="1:8" ht="15.75">
      <c r="A101" s="80" t="s">
        <v>16</v>
      </c>
      <c r="B101" s="81" t="s">
        <v>34</v>
      </c>
      <c r="C101" s="81" t="s">
        <v>89</v>
      </c>
      <c r="D101" s="81"/>
      <c r="E101" s="56">
        <f>E102</f>
        <v>0</v>
      </c>
      <c r="F101" s="23">
        <f>F102</f>
        <v>0</v>
      </c>
      <c r="G101" s="23">
        <f>G102</f>
        <v>0</v>
      </c>
      <c r="H101" s="52">
        <f>H102</f>
        <v>0</v>
      </c>
    </row>
    <row r="102" spans="1:8" ht="15.75">
      <c r="A102" s="80" t="s">
        <v>10</v>
      </c>
      <c r="B102" s="81" t="s">
        <v>34</v>
      </c>
      <c r="C102" s="81" t="s">
        <v>90</v>
      </c>
      <c r="D102" s="81"/>
      <c r="E102" s="56">
        <f>E103+E104</f>
        <v>0</v>
      </c>
      <c r="F102" s="10"/>
      <c r="G102" s="10"/>
      <c r="H102" s="47"/>
    </row>
    <row r="103" spans="1:8" ht="31.5">
      <c r="A103" s="80" t="s">
        <v>70</v>
      </c>
      <c r="B103" s="81" t="s">
        <v>34</v>
      </c>
      <c r="C103" s="81" t="s">
        <v>90</v>
      </c>
      <c r="D103" s="81" t="s">
        <v>56</v>
      </c>
      <c r="E103" s="56">
        <v>-330000</v>
      </c>
      <c r="F103" s="23">
        <f>F104</f>
        <v>0</v>
      </c>
      <c r="G103" s="23">
        <f>G104</f>
        <v>0</v>
      </c>
      <c r="H103" s="52">
        <f>H104</f>
        <v>0</v>
      </c>
    </row>
    <row r="104" spans="1:8" ht="15.75">
      <c r="A104" s="80" t="s">
        <v>63</v>
      </c>
      <c r="B104" s="81" t="s">
        <v>34</v>
      </c>
      <c r="C104" s="81" t="s">
        <v>90</v>
      </c>
      <c r="D104" s="81" t="s">
        <v>62</v>
      </c>
      <c r="E104" s="56">
        <v>330000</v>
      </c>
      <c r="F104" s="23"/>
      <c r="G104" s="23"/>
      <c r="H104" s="52"/>
    </row>
    <row r="105" spans="1:8" s="14" customFormat="1" ht="15.75">
      <c r="A105" s="15" t="s">
        <v>8</v>
      </c>
      <c r="B105" s="16"/>
      <c r="C105" s="16"/>
      <c r="D105" s="16"/>
      <c r="E105" s="57">
        <f>E12+E42+E52+E64+E86+E92+E98</f>
        <v>3945200</v>
      </c>
      <c r="F105" s="13" t="e">
        <f>F12+#REF!+#REF!+F42+F52+F64+F86+F92+F98+#REF!+#REF!</f>
        <v>#REF!</v>
      </c>
      <c r="G105" s="13" t="e">
        <f>G12+#REF!+#REF!+G42+G52+G64+G86+G92+G98+#REF!+#REF!</f>
        <v>#REF!</v>
      </c>
      <c r="H105" s="54" t="e">
        <f>H12+#REF!+#REF!+H42+H52+H64+H86+H92+H98+#REF!+#REF!</f>
        <v>#REF!</v>
      </c>
    </row>
    <row r="106" spans="2:8" s="14" customFormat="1" ht="15.75">
      <c r="B106" s="17"/>
      <c r="C106" s="17"/>
      <c r="D106" s="17"/>
      <c r="E106" s="58"/>
      <c r="F106" s="30"/>
      <c r="G106" s="30"/>
      <c r="H106" s="30"/>
    </row>
    <row r="107" spans="1:8" s="2" customFormat="1" ht="15.75">
      <c r="A107" s="100" t="s">
        <v>252</v>
      </c>
      <c r="B107" s="100"/>
      <c r="C107" s="100"/>
      <c r="D107" s="100"/>
      <c r="E107" s="100"/>
      <c r="F107" s="3"/>
      <c r="G107" s="3"/>
      <c r="H107" s="3"/>
    </row>
    <row r="108" spans="2:5" ht="15.75">
      <c r="B108" s="19"/>
      <c r="C108" s="19"/>
      <c r="D108" s="19"/>
      <c r="E108" s="59"/>
    </row>
    <row r="109" spans="2:4" ht="15.75">
      <c r="B109" s="5"/>
      <c r="C109" s="5"/>
      <c r="D109" s="5"/>
    </row>
    <row r="110" spans="2:4" ht="15.75">
      <c r="B110" s="5"/>
      <c r="C110" s="5"/>
      <c r="D110" s="5"/>
    </row>
    <row r="111" spans="2:4" ht="15.75">
      <c r="B111" s="5"/>
      <c r="C111" s="5"/>
      <c r="D111" s="5"/>
    </row>
    <row r="112" spans="2:4" ht="15.75">
      <c r="B112" s="5"/>
      <c r="C112" s="5"/>
      <c r="D112" s="5"/>
    </row>
    <row r="113" spans="2:4" ht="15.75">
      <c r="B113" s="5"/>
      <c r="C113" s="5"/>
      <c r="D113" s="5"/>
    </row>
    <row r="114" spans="2:4" ht="15.75">
      <c r="B114" s="5"/>
      <c r="C114" s="5"/>
      <c r="D114" s="5"/>
    </row>
    <row r="115" spans="2:4" ht="15.75">
      <c r="B115" s="5"/>
      <c r="C115" s="5"/>
      <c r="D115" s="5"/>
    </row>
    <row r="116" spans="2:4" ht="15.75">
      <c r="B116" s="5"/>
      <c r="C116" s="5"/>
      <c r="D116" s="5"/>
    </row>
    <row r="117" spans="2:4" ht="15.75">
      <c r="B117" s="5"/>
      <c r="C117" s="5"/>
      <c r="D117" s="5"/>
    </row>
    <row r="118" spans="2:4" ht="15.75">
      <c r="B118" s="5"/>
      <c r="C118" s="5"/>
      <c r="D118" s="5"/>
    </row>
    <row r="119" spans="2:4" ht="15.75">
      <c r="B119" s="19"/>
      <c r="C119" s="19"/>
      <c r="D119" s="19"/>
    </row>
    <row r="120" spans="2:5" ht="15.75">
      <c r="B120" s="19"/>
      <c r="C120" s="19"/>
      <c r="D120" s="19"/>
      <c r="E120" s="59"/>
    </row>
    <row r="121" spans="2:5" ht="15.75">
      <c r="B121" s="19"/>
      <c r="C121" s="19"/>
      <c r="D121" s="19"/>
      <c r="E121" s="59"/>
    </row>
    <row r="122" spans="2:5" ht="15.75">
      <c r="B122" s="19"/>
      <c r="C122" s="19"/>
      <c r="D122" s="19"/>
      <c r="E122" s="59"/>
    </row>
    <row r="123" spans="2:5" ht="15.75">
      <c r="B123" s="19"/>
      <c r="C123" s="19"/>
      <c r="D123" s="19"/>
      <c r="E123" s="59"/>
    </row>
    <row r="124" spans="2:5" ht="15.75">
      <c r="B124" s="19"/>
      <c r="C124" s="19"/>
      <c r="D124" s="19"/>
      <c r="E124" s="59"/>
    </row>
    <row r="125" spans="2:5" ht="15.75">
      <c r="B125" s="19"/>
      <c r="C125" s="19"/>
      <c r="D125" s="19"/>
      <c r="E125" s="59"/>
    </row>
    <row r="126" spans="2:5" ht="15.75">
      <c r="B126" s="19"/>
      <c r="C126" s="19"/>
      <c r="D126" s="19"/>
      <c r="E126" s="59"/>
    </row>
    <row r="127" spans="2:5" ht="15.75">
      <c r="B127" s="19"/>
      <c r="C127" s="19"/>
      <c r="D127" s="19"/>
      <c r="E127" s="59"/>
    </row>
    <row r="128" spans="2:5" ht="15.75">
      <c r="B128" s="19"/>
      <c r="C128" s="19"/>
      <c r="D128" s="19"/>
      <c r="E128" s="59"/>
    </row>
    <row r="129" spans="2:5" ht="15.75">
      <c r="B129" s="19"/>
      <c r="C129" s="19"/>
      <c r="D129" s="19"/>
      <c r="E129" s="59"/>
    </row>
    <row r="130" spans="2:5" ht="15.75">
      <c r="B130" s="19"/>
      <c r="C130" s="19"/>
      <c r="D130" s="19"/>
      <c r="E130" s="59"/>
    </row>
    <row r="131" spans="2:5" ht="15.75">
      <c r="B131" s="19"/>
      <c r="C131" s="19"/>
      <c r="D131" s="19"/>
      <c r="E131" s="59"/>
    </row>
    <row r="132" spans="2:5" ht="15.75">
      <c r="B132" s="19"/>
      <c r="C132" s="19"/>
      <c r="D132" s="19"/>
      <c r="E132" s="59"/>
    </row>
    <row r="133" spans="2:5" ht="15.75">
      <c r="B133" s="19"/>
      <c r="C133" s="19"/>
      <c r="D133" s="19"/>
      <c r="E133" s="59"/>
    </row>
    <row r="134" spans="2:5" ht="15.75">
      <c r="B134" s="19"/>
      <c r="C134" s="19"/>
      <c r="D134" s="19"/>
      <c r="E134" s="59"/>
    </row>
    <row r="135" spans="2:5" ht="15.75">
      <c r="B135" s="19"/>
      <c r="C135" s="19"/>
      <c r="D135" s="19"/>
      <c r="E135" s="59"/>
    </row>
    <row r="136" spans="2:5" ht="15.75">
      <c r="B136" s="19"/>
      <c r="C136" s="19"/>
      <c r="D136" s="19"/>
      <c r="E136" s="59"/>
    </row>
    <row r="137" spans="2:5" ht="15.75">
      <c r="B137" s="19"/>
      <c r="C137" s="19"/>
      <c r="D137" s="19"/>
      <c r="E137" s="59"/>
    </row>
    <row r="138" spans="2:5" ht="15.75">
      <c r="B138" s="19"/>
      <c r="C138" s="19"/>
      <c r="D138" s="19"/>
      <c r="E138" s="59"/>
    </row>
    <row r="139" spans="2:5" ht="15.75">
      <c r="B139" s="19"/>
      <c r="C139" s="19"/>
      <c r="D139" s="19"/>
      <c r="E139" s="59"/>
    </row>
    <row r="140" spans="2:5" ht="15.75">
      <c r="B140" s="19"/>
      <c r="C140" s="19"/>
      <c r="D140" s="19"/>
      <c r="E140" s="59"/>
    </row>
    <row r="141" spans="2:5" ht="15.75">
      <c r="B141" s="19"/>
      <c r="C141" s="19"/>
      <c r="D141" s="19"/>
      <c r="E141" s="59"/>
    </row>
    <row r="142" spans="2:5" ht="15.75">
      <c r="B142" s="19"/>
      <c r="C142" s="19"/>
      <c r="D142" s="19"/>
      <c r="E142" s="59"/>
    </row>
    <row r="143" spans="2:5" ht="15.75">
      <c r="B143" s="19"/>
      <c r="C143" s="19"/>
      <c r="D143" s="19"/>
      <c r="E143" s="59"/>
    </row>
    <row r="144" spans="2:5" ht="15.75">
      <c r="B144" s="19"/>
      <c r="C144" s="19"/>
      <c r="D144" s="19"/>
      <c r="E144" s="59"/>
    </row>
    <row r="145" spans="2:5" ht="15.75">
      <c r="B145" s="19"/>
      <c r="C145" s="19"/>
      <c r="D145" s="19"/>
      <c r="E145" s="59"/>
    </row>
    <row r="146" spans="2:5" ht="15.75">
      <c r="B146" s="19"/>
      <c r="C146" s="19"/>
      <c r="D146" s="19"/>
      <c r="E146" s="59"/>
    </row>
    <row r="147" spans="2:5" ht="15.75">
      <c r="B147" s="19"/>
      <c r="C147" s="19"/>
      <c r="D147" s="19"/>
      <c r="E147" s="59"/>
    </row>
    <row r="148" spans="2:5" ht="15.75">
      <c r="B148" s="19"/>
      <c r="C148" s="19"/>
      <c r="D148" s="19"/>
      <c r="E148" s="59"/>
    </row>
    <row r="149" spans="2:5" ht="15.75">
      <c r="B149" s="19"/>
      <c r="C149" s="19"/>
      <c r="D149" s="19"/>
      <c r="E149" s="59"/>
    </row>
    <row r="150" spans="2:5" ht="15.75">
      <c r="B150" s="19"/>
      <c r="C150" s="19"/>
      <c r="D150" s="19"/>
      <c r="E150" s="59"/>
    </row>
    <row r="151" spans="2:5" ht="15.75">
      <c r="B151" s="19"/>
      <c r="C151" s="19"/>
      <c r="D151" s="19"/>
      <c r="E151" s="59"/>
    </row>
    <row r="152" spans="2:5" ht="15.75">
      <c r="B152" s="19"/>
      <c r="C152" s="19"/>
      <c r="D152" s="19"/>
      <c r="E152" s="59"/>
    </row>
    <row r="153" spans="2:5" ht="15.75">
      <c r="B153" s="19"/>
      <c r="C153" s="19"/>
      <c r="D153" s="19"/>
      <c r="E153" s="59"/>
    </row>
    <row r="154" spans="2:5" ht="15.75">
      <c r="B154" s="19"/>
      <c r="C154" s="19"/>
      <c r="D154" s="19"/>
      <c r="E154" s="59"/>
    </row>
    <row r="155" ht="15.75">
      <c r="E155" s="59"/>
    </row>
    <row r="156" ht="15.75">
      <c r="E156" s="59"/>
    </row>
    <row r="157" ht="15.75">
      <c r="E157" s="59"/>
    </row>
    <row r="158" ht="15.75">
      <c r="E158" s="59"/>
    </row>
    <row r="159" ht="15.75">
      <c r="E159" s="59"/>
    </row>
    <row r="160" ht="15.75">
      <c r="E160" s="59"/>
    </row>
    <row r="161" ht="15.75">
      <c r="E161" s="59"/>
    </row>
    <row r="162" ht="15.75">
      <c r="E162" s="59"/>
    </row>
    <row r="163" ht="15.75">
      <c r="E163" s="59"/>
    </row>
    <row r="164" ht="15.75">
      <c r="E164" s="59"/>
    </row>
    <row r="165" ht="15.75">
      <c r="E165" s="59"/>
    </row>
    <row r="166" ht="15.75">
      <c r="E166" s="59"/>
    </row>
    <row r="167" ht="15.75">
      <c r="E167" s="59"/>
    </row>
    <row r="168" ht="15.75">
      <c r="E168" s="59"/>
    </row>
    <row r="169" ht="15.75">
      <c r="E169" s="59"/>
    </row>
    <row r="170" ht="15.75">
      <c r="E170" s="59"/>
    </row>
    <row r="171" ht="15.75">
      <c r="E171" s="59"/>
    </row>
    <row r="172" ht="15.75">
      <c r="E172" s="59"/>
    </row>
    <row r="173" ht="15.75">
      <c r="E173" s="59"/>
    </row>
    <row r="174" ht="15.75">
      <c r="E174" s="59"/>
    </row>
    <row r="175" ht="15.75">
      <c r="E175" s="59"/>
    </row>
    <row r="176" ht="15.75">
      <c r="E176" s="59"/>
    </row>
    <row r="177" ht="15.75">
      <c r="E177" s="59"/>
    </row>
    <row r="178" ht="15.75">
      <c r="E178" s="59"/>
    </row>
    <row r="179" ht="15.75">
      <c r="E179" s="59"/>
    </row>
    <row r="180" ht="15.75">
      <c r="E180" s="59"/>
    </row>
    <row r="181" ht="15.75">
      <c r="E181" s="59"/>
    </row>
    <row r="182" ht="15.75">
      <c r="E182" s="59"/>
    </row>
    <row r="183" ht="15.75">
      <c r="E183" s="59"/>
    </row>
    <row r="184" ht="15.75">
      <c r="E184" s="59"/>
    </row>
    <row r="185" ht="15.75">
      <c r="E185" s="59"/>
    </row>
    <row r="186" ht="15.75">
      <c r="E186" s="59"/>
    </row>
    <row r="187" ht="15.75">
      <c r="E187" s="59"/>
    </row>
    <row r="188" ht="15.75">
      <c r="E188" s="59"/>
    </row>
    <row r="189" ht="15.75">
      <c r="E189" s="59"/>
    </row>
    <row r="190" ht="15.75">
      <c r="E190" s="59"/>
    </row>
    <row r="191" ht="15.75">
      <c r="E191" s="59"/>
    </row>
    <row r="192" ht="15.75">
      <c r="E192" s="59"/>
    </row>
    <row r="193" ht="15.75">
      <c r="E193" s="59"/>
    </row>
    <row r="194" ht="15.75">
      <c r="E194" s="59"/>
    </row>
    <row r="195" ht="15.75">
      <c r="E195" s="59"/>
    </row>
    <row r="196" ht="15.75">
      <c r="E196" s="59"/>
    </row>
    <row r="197" ht="15.75">
      <c r="E197" s="59"/>
    </row>
    <row r="198" ht="15.75">
      <c r="E198" s="59"/>
    </row>
    <row r="199" ht="15.75">
      <c r="E199" s="59"/>
    </row>
    <row r="200" ht="15.75">
      <c r="E200" s="59"/>
    </row>
    <row r="201" ht="15.75">
      <c r="E201" s="59"/>
    </row>
    <row r="202" ht="15.75">
      <c r="E202" s="59"/>
    </row>
    <row r="203" ht="15.75">
      <c r="E203" s="59"/>
    </row>
    <row r="204" ht="15.75">
      <c r="E204" s="59"/>
    </row>
    <row r="205" ht="15.75">
      <c r="E205" s="59"/>
    </row>
    <row r="206" ht="15.75">
      <c r="E206" s="59"/>
    </row>
    <row r="207" ht="15.75">
      <c r="E207" s="59"/>
    </row>
    <row r="208" ht="15.75">
      <c r="E208" s="59"/>
    </row>
    <row r="209" ht="15.75">
      <c r="E209" s="59"/>
    </row>
    <row r="210" ht="15.75">
      <c r="E210" s="59"/>
    </row>
    <row r="211" ht="15.75">
      <c r="E211" s="59"/>
    </row>
    <row r="212" ht="15.75">
      <c r="E212" s="59"/>
    </row>
    <row r="213" ht="15.75">
      <c r="E213" s="59"/>
    </row>
    <row r="214" ht="15.75">
      <c r="E214" s="59"/>
    </row>
    <row r="215" ht="15.75">
      <c r="E215" s="59"/>
    </row>
    <row r="216" ht="15.75">
      <c r="E216" s="59"/>
    </row>
    <row r="217" ht="15.75">
      <c r="E217" s="59"/>
    </row>
    <row r="218" ht="15.75">
      <c r="E218" s="59"/>
    </row>
    <row r="219" ht="15.75">
      <c r="E219" s="59"/>
    </row>
    <row r="220" ht="15.75">
      <c r="E220" s="59"/>
    </row>
    <row r="221" ht="15.75">
      <c r="E221" s="59"/>
    </row>
    <row r="222" ht="15.75">
      <c r="E222" s="59"/>
    </row>
    <row r="223" ht="15.75">
      <c r="E223" s="59"/>
    </row>
    <row r="224" ht="15.75">
      <c r="E224" s="59"/>
    </row>
    <row r="225" ht="15.75">
      <c r="E225" s="59"/>
    </row>
    <row r="226" ht="15.75">
      <c r="E226" s="59"/>
    </row>
    <row r="227" ht="15.75">
      <c r="E227" s="59"/>
    </row>
    <row r="228" ht="15.75">
      <c r="E228" s="59"/>
    </row>
    <row r="229" ht="15.75">
      <c r="E229" s="59"/>
    </row>
    <row r="230" ht="15.75">
      <c r="E230" s="59"/>
    </row>
    <row r="231" ht="15.75">
      <c r="E231" s="59"/>
    </row>
    <row r="232" ht="15.75">
      <c r="E232" s="59"/>
    </row>
    <row r="233" ht="15.75">
      <c r="E233" s="59"/>
    </row>
    <row r="234" ht="15.75">
      <c r="E234" s="59"/>
    </row>
    <row r="235" ht="15.75">
      <c r="E235" s="59"/>
    </row>
    <row r="236" ht="15.75">
      <c r="E236" s="59"/>
    </row>
    <row r="237" ht="15.75">
      <c r="E237" s="59"/>
    </row>
    <row r="238" ht="15.75">
      <c r="E238" s="59"/>
    </row>
    <row r="239" ht="15.75">
      <c r="E239" s="59"/>
    </row>
    <row r="240" ht="15.75">
      <c r="E240" s="59"/>
    </row>
    <row r="241" ht="15.75">
      <c r="E241" s="59"/>
    </row>
    <row r="242" ht="15.75">
      <c r="E242" s="59"/>
    </row>
    <row r="243" ht="15.75">
      <c r="E243" s="59"/>
    </row>
    <row r="244" ht="15.75">
      <c r="E244" s="59"/>
    </row>
    <row r="245" ht="15.75">
      <c r="E245" s="59"/>
    </row>
    <row r="246" ht="15.75">
      <c r="E246" s="59"/>
    </row>
    <row r="247" ht="15.75">
      <c r="E247" s="59"/>
    </row>
    <row r="248" ht="15.75">
      <c r="E248" s="59"/>
    </row>
    <row r="249" ht="15.75">
      <c r="E249" s="59"/>
    </row>
    <row r="250" ht="15.75">
      <c r="E250" s="59"/>
    </row>
    <row r="251" ht="15.75">
      <c r="E251" s="59"/>
    </row>
    <row r="252" ht="15.75">
      <c r="E252" s="59"/>
    </row>
    <row r="253" ht="15.75">
      <c r="E253" s="59"/>
    </row>
    <row r="254" ht="15.75">
      <c r="E254" s="59"/>
    </row>
    <row r="255" ht="15.75">
      <c r="E255" s="59"/>
    </row>
    <row r="256" ht="15.75">
      <c r="E256" s="59"/>
    </row>
    <row r="257" ht="15.75">
      <c r="E257" s="59"/>
    </row>
    <row r="258" ht="15.75">
      <c r="E258" s="59"/>
    </row>
    <row r="259" ht="15.75">
      <c r="E259" s="59"/>
    </row>
    <row r="260" ht="15.75">
      <c r="E260" s="59"/>
    </row>
    <row r="261" ht="15.75">
      <c r="E261" s="59"/>
    </row>
    <row r="262" ht="15.75">
      <c r="E262" s="59"/>
    </row>
    <row r="263" ht="15.75">
      <c r="E263" s="59"/>
    </row>
    <row r="264" ht="15.75">
      <c r="E264" s="59"/>
    </row>
    <row r="265" ht="15.75">
      <c r="E265" s="59"/>
    </row>
    <row r="266" ht="15.75">
      <c r="E266" s="59"/>
    </row>
    <row r="267" ht="15.75">
      <c r="E267" s="59"/>
    </row>
    <row r="268" ht="15.75">
      <c r="E268" s="59"/>
    </row>
    <row r="269" ht="15.75">
      <c r="E269" s="59"/>
    </row>
    <row r="270" ht="15.75">
      <c r="E270" s="59"/>
    </row>
    <row r="271" ht="15.75">
      <c r="E271" s="59"/>
    </row>
    <row r="272" ht="15.75">
      <c r="E272" s="59"/>
    </row>
    <row r="273" ht="15.75">
      <c r="E273" s="59"/>
    </row>
    <row r="274" ht="15.75">
      <c r="E274" s="59"/>
    </row>
    <row r="275" ht="15.75">
      <c r="E275" s="59"/>
    </row>
    <row r="276" ht="15.75">
      <c r="E276" s="59"/>
    </row>
    <row r="277" ht="15.75">
      <c r="E277" s="59"/>
    </row>
    <row r="278" ht="15.75">
      <c r="E278" s="59"/>
    </row>
    <row r="279" ht="15.75">
      <c r="E279" s="59"/>
    </row>
    <row r="280" ht="15.75">
      <c r="E280" s="59"/>
    </row>
    <row r="281" ht="15.75">
      <c r="E281" s="59"/>
    </row>
    <row r="282" ht="15.75">
      <c r="E282" s="59"/>
    </row>
    <row r="283" ht="15.75">
      <c r="E283" s="59"/>
    </row>
    <row r="284" ht="15.75">
      <c r="E284" s="59"/>
    </row>
    <row r="285" ht="15.75">
      <c r="E285" s="59"/>
    </row>
    <row r="286" ht="15.75">
      <c r="E286" s="59"/>
    </row>
    <row r="287" ht="15.75">
      <c r="E287" s="59"/>
    </row>
    <row r="288" ht="15.75">
      <c r="E288" s="59"/>
    </row>
    <row r="289" ht="15.75">
      <c r="E289" s="59"/>
    </row>
    <row r="290" ht="15.75">
      <c r="E290" s="59"/>
    </row>
    <row r="291" ht="15.75">
      <c r="E291" s="59"/>
    </row>
    <row r="292" ht="15.75">
      <c r="E292" s="59"/>
    </row>
    <row r="293" ht="15.75">
      <c r="E293" s="59"/>
    </row>
    <row r="294" ht="15.75">
      <c r="E294" s="59"/>
    </row>
    <row r="295" ht="15.75">
      <c r="E295" s="59"/>
    </row>
    <row r="296" ht="15.75">
      <c r="E296" s="59"/>
    </row>
    <row r="297" ht="15.75">
      <c r="E297" s="59"/>
    </row>
    <row r="298" ht="15.75">
      <c r="E298" s="59"/>
    </row>
    <row r="299" ht="15.75">
      <c r="E299" s="59"/>
    </row>
    <row r="300" ht="15.75">
      <c r="E300" s="59"/>
    </row>
    <row r="301" ht="15.75">
      <c r="E301" s="59"/>
    </row>
    <row r="302" ht="15.75">
      <c r="E302" s="59"/>
    </row>
    <row r="303" ht="15.75">
      <c r="E303" s="59"/>
    </row>
    <row r="304" ht="15.75">
      <c r="E304" s="59"/>
    </row>
    <row r="305" ht="15.75">
      <c r="E305" s="59"/>
    </row>
    <row r="306" ht="15.75">
      <c r="E306" s="59"/>
    </row>
    <row r="307" ht="15.75">
      <c r="E307" s="59"/>
    </row>
    <row r="308" ht="15.75">
      <c r="E308" s="59"/>
    </row>
    <row r="309" ht="15.75">
      <c r="E309" s="59"/>
    </row>
    <row r="310" ht="15.75">
      <c r="E310" s="59"/>
    </row>
    <row r="311" ht="15.75">
      <c r="E311" s="59"/>
    </row>
    <row r="312" ht="15.75">
      <c r="E312" s="59"/>
    </row>
    <row r="313" ht="15.75">
      <c r="E313" s="59"/>
    </row>
    <row r="314" ht="15.75">
      <c r="E314" s="59"/>
    </row>
    <row r="315" ht="15.75">
      <c r="E315" s="59"/>
    </row>
    <row r="316" ht="15.75">
      <c r="E316" s="59"/>
    </row>
    <row r="317" ht="15.75">
      <c r="E317" s="59"/>
    </row>
    <row r="318" ht="15.75">
      <c r="E318" s="59"/>
    </row>
    <row r="319" ht="15.75">
      <c r="E319" s="59"/>
    </row>
    <row r="320" ht="15.75">
      <c r="E320" s="59"/>
    </row>
    <row r="321" ht="15.75">
      <c r="E321" s="59"/>
    </row>
    <row r="322" ht="15.75">
      <c r="E322" s="59"/>
    </row>
    <row r="323" ht="15.75">
      <c r="E323" s="59"/>
    </row>
    <row r="324" ht="15.75">
      <c r="E324" s="59"/>
    </row>
    <row r="325" ht="15.75">
      <c r="E325" s="59"/>
    </row>
    <row r="326" ht="15.75">
      <c r="E326" s="59"/>
    </row>
    <row r="327" ht="15.75">
      <c r="E327" s="59"/>
    </row>
    <row r="328" ht="15.75">
      <c r="E328" s="59"/>
    </row>
    <row r="329" ht="15.75">
      <c r="E329" s="59"/>
    </row>
    <row r="330" ht="15.75">
      <c r="E330" s="59"/>
    </row>
    <row r="331" ht="15.75">
      <c r="E331" s="59"/>
    </row>
    <row r="332" ht="15.75">
      <c r="E332" s="59"/>
    </row>
    <row r="333" ht="15.75">
      <c r="E333" s="59"/>
    </row>
    <row r="334" ht="15.75">
      <c r="E334" s="59"/>
    </row>
    <row r="335" ht="15.75">
      <c r="E335" s="59"/>
    </row>
    <row r="336" ht="15.75">
      <c r="E336" s="59"/>
    </row>
    <row r="337" ht="15.75">
      <c r="E337" s="59"/>
    </row>
    <row r="338" ht="15.75">
      <c r="E338" s="59"/>
    </row>
    <row r="339" ht="15.75">
      <c r="E339" s="59"/>
    </row>
    <row r="340" ht="15.75">
      <c r="E340" s="59"/>
    </row>
    <row r="341" ht="15.75">
      <c r="E341" s="59"/>
    </row>
    <row r="342" ht="15.75">
      <c r="E342" s="59"/>
    </row>
    <row r="343" ht="15.75">
      <c r="E343" s="59"/>
    </row>
    <row r="344" ht="15.75">
      <c r="E344" s="59"/>
    </row>
    <row r="345" ht="15.75">
      <c r="E345" s="59"/>
    </row>
    <row r="346" ht="15.75">
      <c r="E346" s="59"/>
    </row>
    <row r="347" ht="15.75">
      <c r="E347" s="59"/>
    </row>
    <row r="348" ht="15.75">
      <c r="E348" s="59"/>
    </row>
    <row r="349" ht="15.75">
      <c r="E349" s="59"/>
    </row>
    <row r="350" ht="15.75">
      <c r="E350" s="59"/>
    </row>
    <row r="351" ht="15.75">
      <c r="E351" s="59"/>
    </row>
    <row r="352" ht="15.75">
      <c r="E352" s="59"/>
    </row>
    <row r="353" ht="15.75">
      <c r="E353" s="59"/>
    </row>
    <row r="354" ht="15.75">
      <c r="E354" s="59"/>
    </row>
    <row r="355" ht="15.75">
      <c r="E355" s="59"/>
    </row>
    <row r="356" ht="15.75">
      <c r="E356" s="59"/>
    </row>
    <row r="357" ht="15.75">
      <c r="E357" s="59"/>
    </row>
    <row r="358" ht="15.75">
      <c r="E358" s="59"/>
    </row>
    <row r="359" ht="15.75">
      <c r="E359" s="59"/>
    </row>
    <row r="360" ht="15.75">
      <c r="E360" s="59"/>
    </row>
    <row r="361" ht="15.75">
      <c r="E361" s="59"/>
    </row>
    <row r="362" ht="15.75">
      <c r="E362" s="59"/>
    </row>
    <row r="363" ht="15.75">
      <c r="E363" s="59"/>
    </row>
    <row r="364" ht="15.75">
      <c r="E364" s="59"/>
    </row>
    <row r="365" ht="15.75">
      <c r="E365" s="59"/>
    </row>
    <row r="366" ht="15.75">
      <c r="E366" s="59"/>
    </row>
    <row r="367" ht="15.75">
      <c r="E367" s="59"/>
    </row>
    <row r="368" ht="15.75">
      <c r="E368" s="59"/>
    </row>
    <row r="369" ht="15.75">
      <c r="E369" s="59"/>
    </row>
    <row r="370" ht="15.75">
      <c r="E370" s="59"/>
    </row>
    <row r="371" ht="15.75">
      <c r="E371" s="59"/>
    </row>
    <row r="372" ht="15.75">
      <c r="E372" s="59"/>
    </row>
    <row r="373" ht="15.75">
      <c r="E373" s="59"/>
    </row>
    <row r="374" ht="15.75">
      <c r="E374" s="59"/>
    </row>
    <row r="375" ht="15.75">
      <c r="E375" s="59"/>
    </row>
    <row r="376" ht="15.75">
      <c r="E376" s="59"/>
    </row>
    <row r="377" ht="15.75">
      <c r="E377" s="59"/>
    </row>
    <row r="378" ht="15.75">
      <c r="E378" s="59"/>
    </row>
    <row r="379" ht="15.75">
      <c r="E379" s="59"/>
    </row>
    <row r="380" ht="15.75">
      <c r="E380" s="59"/>
    </row>
    <row r="381" ht="15.75">
      <c r="E381" s="59"/>
    </row>
    <row r="382" ht="15.75">
      <c r="E382" s="59"/>
    </row>
    <row r="383" ht="15.75">
      <c r="E383" s="59"/>
    </row>
    <row r="384" ht="15.75">
      <c r="E384" s="59"/>
    </row>
    <row r="385" ht="15.75">
      <c r="E385" s="59"/>
    </row>
  </sheetData>
  <sheetProtection/>
  <mergeCells count="10">
    <mergeCell ref="A1:E1"/>
    <mergeCell ref="A3:E3"/>
    <mergeCell ref="A4:E4"/>
    <mergeCell ref="A5:E5"/>
    <mergeCell ref="F10:H10"/>
    <mergeCell ref="A107:E107"/>
    <mergeCell ref="D9:E9"/>
    <mergeCell ref="A7:E7"/>
    <mergeCell ref="A8:E8"/>
    <mergeCell ref="A2: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8"/>
  <sheetViews>
    <sheetView zoomScale="70" zoomScaleNormal="70" zoomScalePageLayoutView="0" workbookViewId="0" topLeftCell="A81">
      <selection activeCell="A93" sqref="A93:D93"/>
    </sheetView>
  </sheetViews>
  <sheetFormatPr defaultColWidth="9.00390625" defaultRowHeight="12.75"/>
  <cols>
    <col min="1" max="1" width="86.25390625" style="5" customWidth="1"/>
    <col min="2" max="2" width="16.00390625" style="27" customWidth="1"/>
    <col min="3" max="3" width="4.875" style="34" customWidth="1"/>
    <col min="4" max="4" width="15.625" style="60" customWidth="1"/>
    <col min="5" max="5" width="14.00390625" style="4" hidden="1" customWidth="1"/>
    <col min="6" max="6" width="14.25390625" style="4" hidden="1" customWidth="1"/>
    <col min="7" max="7" width="13.25390625" style="4" hidden="1" customWidth="1"/>
    <col min="8" max="16384" width="9.125" style="5" customWidth="1"/>
  </cols>
  <sheetData>
    <row r="1" spans="1:4" ht="15.75">
      <c r="A1" s="97" t="s">
        <v>177</v>
      </c>
      <c r="B1" s="97"/>
      <c r="C1" s="97"/>
      <c r="D1" s="97"/>
    </row>
    <row r="2" spans="1:4" ht="15.75">
      <c r="A2" s="97" t="s">
        <v>22</v>
      </c>
      <c r="B2" s="97"/>
      <c r="C2" s="97"/>
      <c r="D2" s="97"/>
    </row>
    <row r="3" spans="1:4" ht="15.75">
      <c r="A3" s="97" t="s">
        <v>23</v>
      </c>
      <c r="B3" s="97"/>
      <c r="C3" s="97"/>
      <c r="D3" s="97"/>
    </row>
    <row r="4" spans="1:4" ht="15.75">
      <c r="A4" s="97" t="s">
        <v>21</v>
      </c>
      <c r="B4" s="97"/>
      <c r="C4" s="97"/>
      <c r="D4" s="97"/>
    </row>
    <row r="5" spans="1:4" ht="15.75">
      <c r="A5" s="97" t="s">
        <v>246</v>
      </c>
      <c r="B5" s="97"/>
      <c r="C5" s="97"/>
      <c r="D5" s="97"/>
    </row>
    <row r="7" spans="1:4" ht="70.5" customHeight="1">
      <c r="A7" s="102" t="s">
        <v>140</v>
      </c>
      <c r="B7" s="102"/>
      <c r="C7" s="102"/>
      <c r="D7" s="102"/>
    </row>
    <row r="8" spans="1:4" ht="15.75">
      <c r="A8" s="103" t="s">
        <v>141</v>
      </c>
      <c r="B8" s="103"/>
      <c r="C8" s="103"/>
      <c r="D8" s="103"/>
    </row>
    <row r="9" spans="3:4" ht="15.75">
      <c r="C9" s="104" t="s">
        <v>212</v>
      </c>
      <c r="D9" s="104"/>
    </row>
    <row r="10" spans="1:7" s="9" customFormat="1" ht="15.75">
      <c r="A10" s="8" t="s">
        <v>9</v>
      </c>
      <c r="B10" s="21" t="s">
        <v>37</v>
      </c>
      <c r="C10" s="31" t="s">
        <v>38</v>
      </c>
      <c r="D10" s="61" t="s">
        <v>1</v>
      </c>
      <c r="E10" s="98" t="s">
        <v>129</v>
      </c>
      <c r="F10" s="98"/>
      <c r="G10" s="98"/>
    </row>
    <row r="11" spans="1:7" s="9" customFormat="1" ht="15" customHeight="1">
      <c r="A11" s="87">
        <v>1</v>
      </c>
      <c r="B11" s="88">
        <v>2</v>
      </c>
      <c r="C11" s="89">
        <v>3</v>
      </c>
      <c r="D11" s="88">
        <v>4</v>
      </c>
      <c r="E11" s="10" t="s">
        <v>130</v>
      </c>
      <c r="F11" s="10" t="s">
        <v>133</v>
      </c>
      <c r="G11" s="10" t="s">
        <v>134</v>
      </c>
    </row>
    <row r="12" spans="1:7" s="14" customFormat="1" ht="31.5">
      <c r="A12" s="25" t="s">
        <v>12</v>
      </c>
      <c r="B12" s="13" t="s">
        <v>80</v>
      </c>
      <c r="C12" s="33"/>
      <c r="D12" s="57">
        <f>D16+D35+D13</f>
        <v>445200</v>
      </c>
      <c r="E12" s="24" t="e">
        <f>#REF!+E16+#REF!+#REF!+#REF!+E19+#REF!+#REF!+#REF!</f>
        <v>#REF!</v>
      </c>
      <c r="F12" s="24" t="e">
        <f>#REF!+F16+#REF!+#REF!+#REF!+F19+#REF!+#REF!+#REF!</f>
        <v>#REF!</v>
      </c>
      <c r="G12" s="24" t="e">
        <f>#REF!+G16+#REF!+#REF!+#REF!+G19+#REF!+#REF!+#REF!</f>
        <v>#REF!</v>
      </c>
    </row>
    <row r="13" spans="1:7" s="14" customFormat="1" ht="31.5">
      <c r="A13" s="80" t="s">
        <v>230</v>
      </c>
      <c r="B13" s="81" t="s">
        <v>231</v>
      </c>
      <c r="C13" s="16"/>
      <c r="D13" s="56">
        <f>D14</f>
        <v>-98664.22</v>
      </c>
      <c r="E13" s="22"/>
      <c r="F13" s="22"/>
      <c r="G13" s="22"/>
    </row>
    <row r="14" spans="1:7" s="14" customFormat="1" ht="15.75">
      <c r="A14" s="80" t="s">
        <v>75</v>
      </c>
      <c r="B14" s="81" t="s">
        <v>232</v>
      </c>
      <c r="C14" s="16"/>
      <c r="D14" s="56">
        <f>D15</f>
        <v>-98664.22</v>
      </c>
      <c r="E14" s="22"/>
      <c r="F14" s="22"/>
      <c r="G14" s="22"/>
    </row>
    <row r="15" spans="1:7" s="14" customFormat="1" ht="31.5">
      <c r="A15" s="80" t="s">
        <v>59</v>
      </c>
      <c r="B15" s="81" t="s">
        <v>232</v>
      </c>
      <c r="C15" s="81" t="s">
        <v>60</v>
      </c>
      <c r="D15" s="56">
        <v>-98664.22</v>
      </c>
      <c r="E15" s="22"/>
      <c r="F15" s="22"/>
      <c r="G15" s="22"/>
    </row>
    <row r="16" spans="1:7" s="14" customFormat="1" ht="31.5">
      <c r="A16" s="80" t="s">
        <v>120</v>
      </c>
      <c r="B16" s="10" t="s">
        <v>82</v>
      </c>
      <c r="C16" s="85"/>
      <c r="D16" s="56">
        <f>D30+D31</f>
        <v>0</v>
      </c>
      <c r="E16" s="23" t="e">
        <f>#REF!+#REF!+#REF!+#REF!+#REF!+#REF!+#REF!+#REF!</f>
        <v>#REF!</v>
      </c>
      <c r="F16" s="23" t="e">
        <f>#REF!+#REF!+#REF!+#REF!+#REF!+#REF!+#REF!+#REF!</f>
        <v>#REF!</v>
      </c>
      <c r="G16" s="23" t="e">
        <f>#REF!+#REF!+#REF!+#REF!+#REF!+#REF!+#REF!+#REF!</f>
        <v>#REF!</v>
      </c>
    </row>
    <row r="17" spans="1:7" ht="15.75" hidden="1">
      <c r="A17" s="80"/>
      <c r="B17" s="10"/>
      <c r="C17" s="85"/>
      <c r="D17" s="56"/>
      <c r="E17" s="23"/>
      <c r="F17" s="23"/>
      <c r="G17" s="23"/>
    </row>
    <row r="18" spans="1:7" ht="15.75" hidden="1">
      <c r="A18" s="80"/>
      <c r="B18" s="10"/>
      <c r="C18" s="85"/>
      <c r="D18" s="56"/>
      <c r="E18" s="10"/>
      <c r="F18" s="10"/>
      <c r="G18" s="10"/>
    </row>
    <row r="19" spans="1:7" ht="31.5" hidden="1">
      <c r="A19" s="80" t="s">
        <v>120</v>
      </c>
      <c r="B19" s="10" t="s">
        <v>82</v>
      </c>
      <c r="C19" s="85"/>
      <c r="D19" s="56">
        <f>D20+D26+D29+D23</f>
        <v>0</v>
      </c>
      <c r="E19" s="23">
        <f>E20+E26+E29+E23</f>
        <v>0</v>
      </c>
      <c r="F19" s="23">
        <f>F20+F26+F29+F23</f>
        <v>0</v>
      </c>
      <c r="G19" s="23">
        <f>G20+G26+G29+G23</f>
        <v>0</v>
      </c>
    </row>
    <row r="20" spans="1:7" ht="15.75" hidden="1">
      <c r="A20" s="80" t="s">
        <v>20</v>
      </c>
      <c r="B20" s="10" t="s">
        <v>114</v>
      </c>
      <c r="C20" s="85"/>
      <c r="D20" s="56">
        <f>D22+D21</f>
        <v>0</v>
      </c>
      <c r="E20" s="23">
        <f>E22+E21</f>
        <v>0</v>
      </c>
      <c r="F20" s="23">
        <f>F22+F21</f>
        <v>0</v>
      </c>
      <c r="G20" s="23">
        <f>G22+G21</f>
        <v>0</v>
      </c>
    </row>
    <row r="21" spans="1:7" ht="15.75" hidden="1">
      <c r="A21" s="80" t="s">
        <v>63</v>
      </c>
      <c r="B21" s="10" t="s">
        <v>114</v>
      </c>
      <c r="C21" s="85">
        <v>300</v>
      </c>
      <c r="D21" s="56"/>
      <c r="E21" s="23"/>
      <c r="F21" s="23"/>
      <c r="G21" s="23"/>
    </row>
    <row r="22" spans="1:7" ht="31.5" hidden="1">
      <c r="A22" s="80" t="s">
        <v>59</v>
      </c>
      <c r="B22" s="10" t="s">
        <v>114</v>
      </c>
      <c r="C22" s="85" t="s">
        <v>60</v>
      </c>
      <c r="D22" s="56"/>
      <c r="E22" s="10"/>
      <c r="F22" s="10"/>
      <c r="G22" s="10"/>
    </row>
    <row r="23" spans="1:7" ht="15.75" hidden="1">
      <c r="A23" s="80" t="s">
        <v>186</v>
      </c>
      <c r="B23" s="10" t="s">
        <v>185</v>
      </c>
      <c r="C23" s="85"/>
      <c r="D23" s="56">
        <f>D24+D25</f>
        <v>0</v>
      </c>
      <c r="E23" s="23">
        <f>E24+E25</f>
        <v>0</v>
      </c>
      <c r="F23" s="23">
        <f>F24+F25</f>
        <v>0</v>
      </c>
      <c r="G23" s="23">
        <f>G24+G25</f>
        <v>0</v>
      </c>
    </row>
    <row r="24" spans="1:7" ht="31.5" hidden="1">
      <c r="A24" s="80" t="s">
        <v>72</v>
      </c>
      <c r="B24" s="10" t="s">
        <v>185</v>
      </c>
      <c r="C24" s="85">
        <v>400</v>
      </c>
      <c r="D24" s="56"/>
      <c r="E24" s="23"/>
      <c r="F24" s="23"/>
      <c r="G24" s="23"/>
    </row>
    <row r="25" spans="1:7" ht="31.5" hidden="1">
      <c r="A25" s="80" t="s">
        <v>59</v>
      </c>
      <c r="B25" s="10" t="s">
        <v>185</v>
      </c>
      <c r="C25" s="85">
        <v>600</v>
      </c>
      <c r="D25" s="56"/>
      <c r="E25" s="23"/>
      <c r="F25" s="23"/>
      <c r="G25" s="23"/>
    </row>
    <row r="26" spans="1:7" ht="47.25" hidden="1">
      <c r="A26" s="80" t="s">
        <v>64</v>
      </c>
      <c r="B26" s="10" t="s">
        <v>115</v>
      </c>
      <c r="C26" s="85"/>
      <c r="D26" s="56">
        <f>D28+D27</f>
        <v>0</v>
      </c>
      <c r="E26" s="23">
        <f>E28+E27</f>
        <v>0</v>
      </c>
      <c r="F26" s="23">
        <f>F28+F27</f>
        <v>0</v>
      </c>
      <c r="G26" s="23">
        <f>G28+G27</f>
        <v>0</v>
      </c>
    </row>
    <row r="27" spans="1:7" ht="15.75" hidden="1">
      <c r="A27" s="80" t="s">
        <v>63</v>
      </c>
      <c r="B27" s="10" t="s">
        <v>115</v>
      </c>
      <c r="C27" s="85">
        <v>300</v>
      </c>
      <c r="D27" s="56"/>
      <c r="E27" s="23"/>
      <c r="F27" s="23"/>
      <c r="G27" s="23"/>
    </row>
    <row r="28" spans="1:7" ht="31.5" hidden="1">
      <c r="A28" s="80" t="s">
        <v>59</v>
      </c>
      <c r="B28" s="10" t="s">
        <v>115</v>
      </c>
      <c r="C28" s="85" t="s">
        <v>60</v>
      </c>
      <c r="D28" s="56"/>
      <c r="E28" s="10"/>
      <c r="F28" s="10"/>
      <c r="G28" s="10"/>
    </row>
    <row r="29" spans="1:7" ht="31.5" hidden="1">
      <c r="A29" s="80" t="s">
        <v>65</v>
      </c>
      <c r="B29" s="10" t="s">
        <v>116</v>
      </c>
      <c r="C29" s="85"/>
      <c r="D29" s="56">
        <f>D30+D31</f>
        <v>0</v>
      </c>
      <c r="E29" s="23">
        <f>E30+E31</f>
        <v>0</v>
      </c>
      <c r="F29" s="23">
        <f>F30+F31</f>
        <v>0</v>
      </c>
      <c r="G29" s="23">
        <f>G30+G31</f>
        <v>0</v>
      </c>
    </row>
    <row r="30" spans="1:7" ht="15.75">
      <c r="A30" s="80" t="s">
        <v>63</v>
      </c>
      <c r="B30" s="10" t="s">
        <v>116</v>
      </c>
      <c r="C30" s="85">
        <v>300</v>
      </c>
      <c r="D30" s="56">
        <v>-396493.73</v>
      </c>
      <c r="E30" s="23"/>
      <c r="F30" s="23"/>
      <c r="G30" s="23">
        <v>1870.1</v>
      </c>
    </row>
    <row r="31" spans="1:7" ht="31.5">
      <c r="A31" s="80" t="s">
        <v>59</v>
      </c>
      <c r="B31" s="10" t="s">
        <v>116</v>
      </c>
      <c r="C31" s="85" t="s">
        <v>60</v>
      </c>
      <c r="D31" s="56">
        <v>396493.73</v>
      </c>
      <c r="E31" s="10"/>
      <c r="F31" s="10"/>
      <c r="G31" s="10">
        <v>-1870.1</v>
      </c>
    </row>
    <row r="32" spans="1:7" ht="47.25">
      <c r="A32" s="80" t="s">
        <v>243</v>
      </c>
      <c r="B32" s="81" t="s">
        <v>115</v>
      </c>
      <c r="C32" s="81"/>
      <c r="D32" s="56">
        <f>D33+D34</f>
        <v>0</v>
      </c>
      <c r="E32" s="23"/>
      <c r="F32" s="23"/>
      <c r="G32" s="23"/>
    </row>
    <row r="33" spans="1:7" ht="15.75">
      <c r="A33" s="80" t="s">
        <v>63</v>
      </c>
      <c r="B33" s="81" t="s">
        <v>115</v>
      </c>
      <c r="C33" s="81" t="s">
        <v>62</v>
      </c>
      <c r="D33" s="56">
        <v>-36.98</v>
      </c>
      <c r="E33" s="23"/>
      <c r="F33" s="23"/>
      <c r="G33" s="23"/>
    </row>
    <row r="34" spans="1:7" ht="31.5">
      <c r="A34" s="80" t="s">
        <v>59</v>
      </c>
      <c r="B34" s="81" t="s">
        <v>115</v>
      </c>
      <c r="C34" s="81" t="s">
        <v>60</v>
      </c>
      <c r="D34" s="56">
        <v>36.98</v>
      </c>
      <c r="E34" s="23"/>
      <c r="F34" s="23"/>
      <c r="G34" s="23"/>
    </row>
    <row r="35" spans="1:7" s="14" customFormat="1" ht="47.25">
      <c r="A35" s="80" t="s">
        <v>81</v>
      </c>
      <c r="B35" s="10" t="s">
        <v>83</v>
      </c>
      <c r="C35" s="85"/>
      <c r="D35" s="56">
        <f>D38+D36</f>
        <v>543864.22</v>
      </c>
      <c r="E35" s="23" t="e">
        <f>E38</f>
        <v>#REF!</v>
      </c>
      <c r="F35" s="23" t="e">
        <f>F38</f>
        <v>#REF!</v>
      </c>
      <c r="G35" s="23" t="e">
        <f>G38</f>
        <v>#REF!</v>
      </c>
    </row>
    <row r="36" spans="1:7" s="14" customFormat="1" ht="15.75">
      <c r="A36" s="80" t="s">
        <v>75</v>
      </c>
      <c r="B36" s="10" t="s">
        <v>233</v>
      </c>
      <c r="C36" s="85"/>
      <c r="D36" s="56">
        <v>98664.22</v>
      </c>
      <c r="E36" s="23"/>
      <c r="F36" s="23"/>
      <c r="G36" s="23"/>
    </row>
    <row r="37" spans="1:7" s="14" customFormat="1" ht="31.5">
      <c r="A37" s="80" t="s">
        <v>59</v>
      </c>
      <c r="B37" s="10" t="s">
        <v>233</v>
      </c>
      <c r="C37" s="85" t="s">
        <v>60</v>
      </c>
      <c r="D37" s="56">
        <v>98664.22</v>
      </c>
      <c r="E37" s="23"/>
      <c r="F37" s="23"/>
      <c r="G37" s="23"/>
    </row>
    <row r="38" spans="1:7" ht="63">
      <c r="A38" s="80" t="s">
        <v>78</v>
      </c>
      <c r="B38" s="10" t="s">
        <v>117</v>
      </c>
      <c r="C38" s="85"/>
      <c r="D38" s="56">
        <f>D39</f>
        <v>445200</v>
      </c>
      <c r="E38" s="23" t="e">
        <f>E39+#REF!+#REF!</f>
        <v>#REF!</v>
      </c>
      <c r="F38" s="23" t="e">
        <f>F39+#REF!+#REF!</f>
        <v>#REF!</v>
      </c>
      <c r="G38" s="23" t="e">
        <f>G39+#REF!+#REF!</f>
        <v>#REF!</v>
      </c>
    </row>
    <row r="39" spans="1:7" ht="15.75">
      <c r="A39" s="80" t="s">
        <v>63</v>
      </c>
      <c r="B39" s="10" t="s">
        <v>117</v>
      </c>
      <c r="C39" s="85">
        <v>300</v>
      </c>
      <c r="D39" s="56">
        <v>445200</v>
      </c>
      <c r="E39" s="10"/>
      <c r="F39" s="10"/>
      <c r="G39" s="10"/>
    </row>
    <row r="40" spans="1:7" s="14" customFormat="1" ht="47.25">
      <c r="A40" s="25" t="s">
        <v>221</v>
      </c>
      <c r="B40" s="16" t="s">
        <v>223</v>
      </c>
      <c r="C40" s="16"/>
      <c r="D40" s="57">
        <f>D41</f>
        <v>100000</v>
      </c>
      <c r="E40" s="24"/>
      <c r="F40" s="24"/>
      <c r="G40" s="24"/>
    </row>
    <row r="41" spans="1:7" ht="31.5">
      <c r="A41" s="80" t="s">
        <v>222</v>
      </c>
      <c r="B41" s="81" t="s">
        <v>224</v>
      </c>
      <c r="C41" s="81"/>
      <c r="D41" s="56">
        <f>D42</f>
        <v>100000</v>
      </c>
      <c r="E41" s="21"/>
      <c r="F41" s="21"/>
      <c r="G41" s="21"/>
    </row>
    <row r="42" spans="1:7" ht="15.75">
      <c r="A42" s="80" t="s">
        <v>226</v>
      </c>
      <c r="B42" s="81" t="s">
        <v>225</v>
      </c>
      <c r="C42" s="81"/>
      <c r="D42" s="56">
        <f>D43</f>
        <v>100000</v>
      </c>
      <c r="E42" s="21"/>
      <c r="F42" s="21"/>
      <c r="G42" s="21"/>
    </row>
    <row r="43" spans="1:7" ht="31.5">
      <c r="A43" s="80" t="s">
        <v>70</v>
      </c>
      <c r="B43" s="81" t="s">
        <v>225</v>
      </c>
      <c r="C43" s="81" t="s">
        <v>56</v>
      </c>
      <c r="D43" s="56">
        <v>100000</v>
      </c>
      <c r="E43" s="21"/>
      <c r="F43" s="21"/>
      <c r="G43" s="21"/>
    </row>
    <row r="44" spans="1:7" s="14" customFormat="1" ht="54" customHeight="1">
      <c r="A44" s="25" t="s">
        <v>84</v>
      </c>
      <c r="B44" s="13" t="s">
        <v>85</v>
      </c>
      <c r="C44" s="33"/>
      <c r="D44" s="57">
        <f>D45</f>
        <v>50000</v>
      </c>
      <c r="E44" s="24" t="e">
        <f>E45+#REF!+#REF!</f>
        <v>#REF!</v>
      </c>
      <c r="F44" s="24" t="e">
        <f>F45+#REF!+#REF!</f>
        <v>#REF!</v>
      </c>
      <c r="G44" s="24" t="e">
        <f>G45+#REF!+#REF!</f>
        <v>#REF!</v>
      </c>
    </row>
    <row r="45" spans="1:7" ht="31.5">
      <c r="A45" s="80" t="s">
        <v>86</v>
      </c>
      <c r="B45" s="10" t="s">
        <v>87</v>
      </c>
      <c r="C45" s="85"/>
      <c r="D45" s="56">
        <f>D46</f>
        <v>50000</v>
      </c>
      <c r="E45" s="23" t="e">
        <f>#REF!+E48</f>
        <v>#REF!</v>
      </c>
      <c r="F45" s="23" t="e">
        <f>#REF!+F48</f>
        <v>#REF!</v>
      </c>
      <c r="G45" s="23" t="e">
        <f>#REF!+G48</f>
        <v>#REF!</v>
      </c>
    </row>
    <row r="46" spans="1:7" ht="15.75">
      <c r="A46" s="80" t="s">
        <v>220</v>
      </c>
      <c r="B46" s="81" t="s">
        <v>219</v>
      </c>
      <c r="C46" s="81"/>
      <c r="D46" s="56">
        <f>D48+D47</f>
        <v>50000</v>
      </c>
      <c r="E46" s="23"/>
      <c r="F46" s="23"/>
      <c r="G46" s="23"/>
    </row>
    <row r="47" spans="1:7" ht="31.5">
      <c r="A47" s="80" t="s">
        <v>70</v>
      </c>
      <c r="B47" s="81" t="s">
        <v>219</v>
      </c>
      <c r="C47" s="81" t="s">
        <v>56</v>
      </c>
      <c r="D47" s="56">
        <v>-100000</v>
      </c>
      <c r="E47" s="23"/>
      <c r="F47" s="23"/>
      <c r="G47" s="23"/>
    </row>
    <row r="48" spans="1:7" ht="47.25">
      <c r="A48" s="80" t="s">
        <v>28</v>
      </c>
      <c r="B48" s="10" t="s">
        <v>180</v>
      </c>
      <c r="C48" s="85"/>
      <c r="D48" s="56">
        <f>D49</f>
        <v>150000</v>
      </c>
      <c r="E48" s="23">
        <f>E49</f>
        <v>0</v>
      </c>
      <c r="F48" s="23">
        <f>F49</f>
        <v>0</v>
      </c>
      <c r="G48" s="23"/>
    </row>
    <row r="49" spans="1:7" ht="31.5">
      <c r="A49" s="80" t="s">
        <v>59</v>
      </c>
      <c r="B49" s="10" t="s">
        <v>180</v>
      </c>
      <c r="C49" s="85" t="s">
        <v>60</v>
      </c>
      <c r="D49" s="56">
        <v>150000</v>
      </c>
      <c r="E49" s="23"/>
      <c r="F49" s="23"/>
      <c r="G49" s="23"/>
    </row>
    <row r="50" spans="1:7" ht="31.5">
      <c r="A50" s="80" t="s">
        <v>88</v>
      </c>
      <c r="B50" s="10" t="s">
        <v>89</v>
      </c>
      <c r="C50" s="85"/>
      <c r="D50" s="56">
        <v>0</v>
      </c>
      <c r="E50" s="23"/>
      <c r="F50" s="23"/>
      <c r="G50" s="23"/>
    </row>
    <row r="51" spans="1:7" ht="15.75">
      <c r="A51" s="80" t="s">
        <v>10</v>
      </c>
      <c r="B51" s="10" t="s">
        <v>90</v>
      </c>
      <c r="C51" s="85"/>
      <c r="D51" s="56">
        <v>0</v>
      </c>
      <c r="E51" s="23"/>
      <c r="F51" s="23"/>
      <c r="G51" s="23"/>
    </row>
    <row r="52" spans="1:7" ht="31.5">
      <c r="A52" s="80" t="s">
        <v>70</v>
      </c>
      <c r="B52" s="10" t="s">
        <v>90</v>
      </c>
      <c r="C52" s="85" t="s">
        <v>56</v>
      </c>
      <c r="D52" s="56">
        <v>-330000</v>
      </c>
      <c r="E52" s="23"/>
      <c r="F52" s="23"/>
      <c r="G52" s="23"/>
    </row>
    <row r="53" spans="1:7" ht="15.75">
      <c r="A53" s="80" t="s">
        <v>63</v>
      </c>
      <c r="B53" s="10" t="s">
        <v>90</v>
      </c>
      <c r="C53" s="85" t="s">
        <v>62</v>
      </c>
      <c r="D53" s="56">
        <v>330000</v>
      </c>
      <c r="E53" s="23"/>
      <c r="F53" s="23"/>
      <c r="G53" s="23"/>
    </row>
    <row r="54" spans="1:7" s="14" customFormat="1" ht="47.25">
      <c r="A54" s="25" t="s">
        <v>29</v>
      </c>
      <c r="B54" s="13" t="s">
        <v>91</v>
      </c>
      <c r="C54" s="33"/>
      <c r="D54" s="57">
        <f>D55</f>
        <v>0</v>
      </c>
      <c r="E54" s="24" t="e">
        <f>E55+#REF!+#REF!</f>
        <v>#REF!</v>
      </c>
      <c r="F54" s="24" t="e">
        <f>F55+#REF!+#REF!</f>
        <v>#REF!</v>
      </c>
      <c r="G54" s="24" t="e">
        <f>G55+#REF!+#REF!</f>
        <v>#REF!</v>
      </c>
    </row>
    <row r="55" spans="1:7" s="14" customFormat="1" ht="31.5">
      <c r="A55" s="82" t="s">
        <v>122</v>
      </c>
      <c r="B55" s="90" t="s">
        <v>121</v>
      </c>
      <c r="C55" s="86"/>
      <c r="D55" s="84">
        <f>D56+D59</f>
        <v>0</v>
      </c>
      <c r="E55" s="26" t="e">
        <f>#REF!+E56+#REF!+E59</f>
        <v>#REF!</v>
      </c>
      <c r="F55" s="26" t="e">
        <f>#REF!+F56+#REF!+F59</f>
        <v>#REF!</v>
      </c>
      <c r="G55" s="26" t="e">
        <f>#REF!+G56+#REF!+G59</f>
        <v>#REF!</v>
      </c>
    </row>
    <row r="56" spans="1:7" ht="31.5">
      <c r="A56" s="80" t="s">
        <v>123</v>
      </c>
      <c r="B56" s="10" t="s">
        <v>124</v>
      </c>
      <c r="C56" s="85"/>
      <c r="D56" s="56">
        <f>D57</f>
        <v>-275000</v>
      </c>
      <c r="E56" s="23">
        <f aca="true" t="shared" si="0" ref="E56:G57">E57</f>
        <v>0</v>
      </c>
      <c r="F56" s="23">
        <f t="shared" si="0"/>
        <v>0</v>
      </c>
      <c r="G56" s="23">
        <f t="shared" si="0"/>
        <v>0</v>
      </c>
    </row>
    <row r="57" spans="1:7" ht="15.75">
      <c r="A57" s="80" t="s">
        <v>15</v>
      </c>
      <c r="B57" s="10" t="s">
        <v>126</v>
      </c>
      <c r="C57" s="85"/>
      <c r="D57" s="56">
        <f>D58</f>
        <v>-275000</v>
      </c>
      <c r="E57" s="23">
        <f t="shared" si="0"/>
        <v>0</v>
      </c>
      <c r="F57" s="23">
        <f t="shared" si="0"/>
        <v>0</v>
      </c>
      <c r="G57" s="23">
        <f t="shared" si="0"/>
        <v>0</v>
      </c>
    </row>
    <row r="58" spans="1:7" ht="15.75">
      <c r="A58" s="80" t="s">
        <v>57</v>
      </c>
      <c r="B58" s="10" t="s">
        <v>126</v>
      </c>
      <c r="C58" s="85" t="s">
        <v>58</v>
      </c>
      <c r="D58" s="56">
        <v>-275000</v>
      </c>
      <c r="E58" s="10"/>
      <c r="F58" s="10"/>
      <c r="G58" s="10"/>
    </row>
    <row r="59" spans="1:7" ht="63">
      <c r="A59" s="80" t="s">
        <v>111</v>
      </c>
      <c r="B59" s="10" t="s">
        <v>125</v>
      </c>
      <c r="C59" s="85"/>
      <c r="D59" s="56">
        <f>D63</f>
        <v>275000</v>
      </c>
      <c r="E59" s="23" t="e">
        <f>#REF!+E63</f>
        <v>#REF!</v>
      </c>
      <c r="F59" s="23" t="e">
        <f>#REF!+F63</f>
        <v>#REF!</v>
      </c>
      <c r="G59" s="23" t="e">
        <f>#REF!+G63</f>
        <v>#REF!</v>
      </c>
    </row>
    <row r="60" spans="1:7" ht="15.75">
      <c r="A60" s="80" t="s">
        <v>69</v>
      </c>
      <c r="B60" s="10" t="s">
        <v>236</v>
      </c>
      <c r="C60" s="85"/>
      <c r="D60" s="56">
        <v>0</v>
      </c>
      <c r="E60" s="23"/>
      <c r="F60" s="23"/>
      <c r="G60" s="23"/>
    </row>
    <row r="61" spans="1:7" ht="47.25">
      <c r="A61" s="80" t="s">
        <v>54</v>
      </c>
      <c r="B61" s="10" t="s">
        <v>236</v>
      </c>
      <c r="C61" s="85" t="s">
        <v>55</v>
      </c>
      <c r="D61" s="56">
        <v>-9000</v>
      </c>
      <c r="E61" s="23"/>
      <c r="F61" s="23"/>
      <c r="G61" s="23"/>
    </row>
    <row r="62" spans="1:7" ht="31.5">
      <c r="A62" s="80" t="s">
        <v>70</v>
      </c>
      <c r="B62" s="10" t="s">
        <v>236</v>
      </c>
      <c r="C62" s="85" t="s">
        <v>56</v>
      </c>
      <c r="D62" s="56">
        <v>9000</v>
      </c>
      <c r="E62" s="23"/>
      <c r="F62" s="23"/>
      <c r="G62" s="23"/>
    </row>
    <row r="63" spans="1:7" s="14" customFormat="1" ht="15.75">
      <c r="A63" s="80" t="s">
        <v>15</v>
      </c>
      <c r="B63" s="10" t="s">
        <v>127</v>
      </c>
      <c r="C63" s="85"/>
      <c r="D63" s="56">
        <f>D64</f>
        <v>275000</v>
      </c>
      <c r="E63" s="23">
        <f>E64</f>
        <v>0</v>
      </c>
      <c r="F63" s="23">
        <f>F64</f>
        <v>0</v>
      </c>
      <c r="G63" s="23">
        <f>G64</f>
        <v>0</v>
      </c>
    </row>
    <row r="64" spans="1:7" s="14" customFormat="1" ht="31.5">
      <c r="A64" s="80" t="s">
        <v>70</v>
      </c>
      <c r="B64" s="10" t="s">
        <v>127</v>
      </c>
      <c r="C64" s="85" t="s">
        <v>56</v>
      </c>
      <c r="D64" s="56">
        <v>275000</v>
      </c>
      <c r="E64" s="13"/>
      <c r="F64" s="13"/>
      <c r="G64" s="13"/>
    </row>
    <row r="65" spans="1:7" s="14" customFormat="1" ht="31.5">
      <c r="A65" s="25" t="s">
        <v>30</v>
      </c>
      <c r="B65" s="13" t="s">
        <v>92</v>
      </c>
      <c r="C65" s="33"/>
      <c r="D65" s="57">
        <f>D66</f>
        <v>200000</v>
      </c>
      <c r="E65" s="24" t="e">
        <f>E66+#REF!+#REF!+#REF!</f>
        <v>#REF!</v>
      </c>
      <c r="F65" s="24" t="e">
        <f>F66+#REF!+#REF!+#REF!</f>
        <v>#REF!</v>
      </c>
      <c r="G65" s="24" t="e">
        <f>G66+#REF!+#REF!+#REF!</f>
        <v>#REF!</v>
      </c>
    </row>
    <row r="66" spans="1:7" s="14" customFormat="1" ht="47.25">
      <c r="A66" s="80" t="s">
        <v>94</v>
      </c>
      <c r="B66" s="10" t="s">
        <v>93</v>
      </c>
      <c r="C66" s="85"/>
      <c r="D66" s="56">
        <f>D67</f>
        <v>200000</v>
      </c>
      <c r="E66" s="23" t="e">
        <f>#REF!+#REF!+#REF!+E67+#REF!+#REF!+#REF!+#REF!+#REF!+#REF!+#REF!+#REF!</f>
        <v>#REF!</v>
      </c>
      <c r="F66" s="23" t="e">
        <f>#REF!+#REF!+#REF!+F67+#REF!+#REF!+#REF!+#REF!+#REF!+#REF!+#REF!+#REF!</f>
        <v>#REF!</v>
      </c>
      <c r="G66" s="23" t="e">
        <f>#REF!+#REF!+#REF!+G67+#REF!+#REF!+#REF!+#REF!+#REF!+#REF!+#REF!+#REF!</f>
        <v>#REF!</v>
      </c>
    </row>
    <row r="67" spans="1:7" ht="47.25">
      <c r="A67" s="80" t="s">
        <v>28</v>
      </c>
      <c r="B67" s="10" t="s">
        <v>96</v>
      </c>
      <c r="C67" s="85"/>
      <c r="D67" s="56">
        <f>D68</f>
        <v>200000</v>
      </c>
      <c r="E67" s="23">
        <f>E68</f>
        <v>0</v>
      </c>
      <c r="F67" s="23">
        <f>F68</f>
        <v>0</v>
      </c>
      <c r="G67" s="23">
        <f>G68</f>
        <v>0</v>
      </c>
    </row>
    <row r="68" spans="1:7" ht="31.5">
      <c r="A68" s="80" t="s">
        <v>59</v>
      </c>
      <c r="B68" s="10" t="s">
        <v>96</v>
      </c>
      <c r="C68" s="85" t="s">
        <v>60</v>
      </c>
      <c r="D68" s="56">
        <v>200000</v>
      </c>
      <c r="E68" s="10"/>
      <c r="F68" s="10"/>
      <c r="G68" s="10"/>
    </row>
    <row r="69" spans="1:7" s="14" customFormat="1" ht="31.5">
      <c r="A69" s="25" t="s">
        <v>31</v>
      </c>
      <c r="B69" s="13" t="s">
        <v>97</v>
      </c>
      <c r="C69" s="33"/>
      <c r="D69" s="57">
        <f>D70</f>
        <v>0</v>
      </c>
      <c r="E69" s="24" t="e">
        <f>#REF!+E70+#REF!+#REF!+#REF!</f>
        <v>#REF!</v>
      </c>
      <c r="F69" s="24" t="e">
        <f>#REF!+F70+#REF!+#REF!+#REF!</f>
        <v>#REF!</v>
      </c>
      <c r="G69" s="24" t="e">
        <f>#REF!+G70+#REF!+#REF!+#REF!</f>
        <v>#REF!</v>
      </c>
    </row>
    <row r="70" spans="1:7" s="14" customFormat="1" ht="47.25">
      <c r="A70" s="80" t="s">
        <v>98</v>
      </c>
      <c r="B70" s="10" t="s">
        <v>99</v>
      </c>
      <c r="C70" s="85"/>
      <c r="D70" s="56">
        <f>D71</f>
        <v>0</v>
      </c>
      <c r="E70" s="23" t="e">
        <f>E71+#REF!</f>
        <v>#REF!</v>
      </c>
      <c r="F70" s="23" t="e">
        <f>F71+#REF!</f>
        <v>#REF!</v>
      </c>
      <c r="G70" s="23" t="e">
        <f>G71+#REF!</f>
        <v>#REF!</v>
      </c>
    </row>
    <row r="71" spans="1:7" s="14" customFormat="1" ht="15.75">
      <c r="A71" s="80" t="s">
        <v>69</v>
      </c>
      <c r="B71" s="10" t="s">
        <v>100</v>
      </c>
      <c r="C71" s="85"/>
      <c r="D71" s="56">
        <f>D72+D73</f>
        <v>0</v>
      </c>
      <c r="E71" s="23" t="e">
        <f>#REF!+E72+E73</f>
        <v>#REF!</v>
      </c>
      <c r="F71" s="23" t="e">
        <f>#REF!+F72+F73</f>
        <v>#REF!</v>
      </c>
      <c r="G71" s="23" t="e">
        <f>#REF!+G72+G73</f>
        <v>#REF!</v>
      </c>
    </row>
    <row r="72" spans="1:7" s="14" customFormat="1" ht="31.5">
      <c r="A72" s="80" t="s">
        <v>70</v>
      </c>
      <c r="B72" s="10" t="s">
        <v>100</v>
      </c>
      <c r="C72" s="85" t="s">
        <v>56</v>
      </c>
      <c r="D72" s="56">
        <v>-50000</v>
      </c>
      <c r="E72" s="10"/>
      <c r="F72" s="10"/>
      <c r="G72" s="10"/>
    </row>
    <row r="73" spans="1:7" s="14" customFormat="1" ht="15.75">
      <c r="A73" s="80" t="s">
        <v>57</v>
      </c>
      <c r="B73" s="10" t="s">
        <v>100</v>
      </c>
      <c r="C73" s="85" t="s">
        <v>58</v>
      </c>
      <c r="D73" s="56">
        <v>50000</v>
      </c>
      <c r="E73" s="13"/>
      <c r="F73" s="13"/>
      <c r="G73" s="13"/>
    </row>
    <row r="74" spans="1:7" ht="47.25">
      <c r="A74" s="80" t="s">
        <v>26</v>
      </c>
      <c r="B74" s="10" t="s">
        <v>103</v>
      </c>
      <c r="C74" s="85"/>
      <c r="D74" s="56">
        <f>D75+D76</f>
        <v>0</v>
      </c>
      <c r="E74" s="23">
        <f>E75+E76</f>
        <v>0</v>
      </c>
      <c r="F74" s="23">
        <f>F75+F76</f>
        <v>0</v>
      </c>
      <c r="G74" s="23">
        <f>G75+G76</f>
        <v>0</v>
      </c>
    </row>
    <row r="75" spans="1:7" ht="47.25">
      <c r="A75" s="80" t="s">
        <v>54</v>
      </c>
      <c r="B75" s="10" t="s">
        <v>103</v>
      </c>
      <c r="C75" s="85" t="s">
        <v>55</v>
      </c>
      <c r="D75" s="56">
        <v>-43100</v>
      </c>
      <c r="E75" s="10"/>
      <c r="F75" s="10"/>
      <c r="G75" s="10"/>
    </row>
    <row r="76" spans="1:7" ht="31.5">
      <c r="A76" s="80" t="s">
        <v>70</v>
      </c>
      <c r="B76" s="10" t="s">
        <v>103</v>
      </c>
      <c r="C76" s="85">
        <v>200</v>
      </c>
      <c r="D76" s="56">
        <v>43100</v>
      </c>
      <c r="E76" s="23"/>
      <c r="F76" s="23"/>
      <c r="G76" s="23"/>
    </row>
    <row r="77" spans="1:7" s="14" customFormat="1" ht="63">
      <c r="A77" s="25" t="s">
        <v>104</v>
      </c>
      <c r="B77" s="13" t="s">
        <v>105</v>
      </c>
      <c r="C77" s="33"/>
      <c r="D77" s="57">
        <f>D78+D81</f>
        <v>3150000</v>
      </c>
      <c r="E77" s="24" t="e">
        <f>#REF!+#REF!+#REF!+E78+E81+#REF!+#REF!+#REF!+#REF!</f>
        <v>#REF!</v>
      </c>
      <c r="F77" s="24" t="e">
        <f>#REF!+#REF!+#REF!+F78+F81+#REF!+#REF!+#REF!+#REF!</f>
        <v>#REF!</v>
      </c>
      <c r="G77" s="24" t="e">
        <f>#REF!+#REF!+#REF!+G78+G81+#REF!+#REF!+#REF!+#REF!</f>
        <v>#REF!</v>
      </c>
    </row>
    <row r="78" spans="1:7" ht="47.25">
      <c r="A78" s="80" t="s">
        <v>112</v>
      </c>
      <c r="B78" s="10" t="s">
        <v>106</v>
      </c>
      <c r="C78" s="85"/>
      <c r="D78" s="56">
        <f>D79</f>
        <v>3150000</v>
      </c>
      <c r="E78" s="23" t="e">
        <f>#REF!+#REF!+E79</f>
        <v>#REF!</v>
      </c>
      <c r="F78" s="23" t="e">
        <f>#REF!+#REF!+F79</f>
        <v>#REF!</v>
      </c>
      <c r="G78" s="23" t="e">
        <f>#REF!+#REF!+G79</f>
        <v>#REF!</v>
      </c>
    </row>
    <row r="79" spans="1:7" ht="47.25">
      <c r="A79" s="80" t="s">
        <v>28</v>
      </c>
      <c r="B79" s="10" t="s">
        <v>181</v>
      </c>
      <c r="C79" s="85"/>
      <c r="D79" s="56">
        <f>D80</f>
        <v>3150000</v>
      </c>
      <c r="E79" s="23">
        <f>E80</f>
        <v>0</v>
      </c>
      <c r="F79" s="23">
        <f>F80</f>
        <v>0</v>
      </c>
      <c r="G79" s="23">
        <f>G80</f>
        <v>0</v>
      </c>
    </row>
    <row r="80" spans="1:7" ht="15.75">
      <c r="A80" s="80" t="s">
        <v>0</v>
      </c>
      <c r="B80" s="10" t="s">
        <v>181</v>
      </c>
      <c r="C80" s="85" t="s">
        <v>61</v>
      </c>
      <c r="D80" s="56">
        <v>3150000</v>
      </c>
      <c r="E80" s="10"/>
      <c r="F80" s="10"/>
      <c r="G80" s="10"/>
    </row>
    <row r="81" spans="1:7" ht="47.25">
      <c r="A81" s="80" t="s">
        <v>109</v>
      </c>
      <c r="B81" s="10" t="s">
        <v>113</v>
      </c>
      <c r="C81" s="85"/>
      <c r="D81" s="56">
        <f>D82</f>
        <v>0</v>
      </c>
      <c r="E81" s="23" t="e">
        <f>#REF!+E82</f>
        <v>#REF!</v>
      </c>
      <c r="F81" s="23" t="e">
        <f>#REF!+F82</f>
        <v>#REF!</v>
      </c>
      <c r="G81" s="23" t="e">
        <f>#REF!</f>
        <v>#REF!</v>
      </c>
    </row>
    <row r="82" spans="1:7" ht="78.75">
      <c r="A82" s="80" t="s">
        <v>159</v>
      </c>
      <c r="B82" s="10" t="s">
        <v>158</v>
      </c>
      <c r="C82" s="85"/>
      <c r="D82" s="56">
        <f>D84+D83</f>
        <v>0</v>
      </c>
      <c r="E82" s="23">
        <f>E84</f>
        <v>0</v>
      </c>
      <c r="F82" s="23">
        <f>F84</f>
        <v>0</v>
      </c>
      <c r="G82" s="23">
        <f>G84</f>
        <v>0</v>
      </c>
    </row>
    <row r="83" spans="1:7" ht="31.5">
      <c r="A83" s="80" t="s">
        <v>70</v>
      </c>
      <c r="B83" s="10" t="s">
        <v>158</v>
      </c>
      <c r="C83" s="85">
        <v>200</v>
      </c>
      <c r="D83" s="56">
        <v>30450</v>
      </c>
      <c r="E83" s="23"/>
      <c r="F83" s="23"/>
      <c r="G83" s="23"/>
    </row>
    <row r="84" spans="1:7" ht="15.75">
      <c r="A84" s="80" t="s">
        <v>57</v>
      </c>
      <c r="B84" s="10" t="s">
        <v>158</v>
      </c>
      <c r="C84" s="85">
        <v>800</v>
      </c>
      <c r="D84" s="56">
        <v>-30450</v>
      </c>
      <c r="E84" s="23"/>
      <c r="F84" s="23"/>
      <c r="G84" s="23"/>
    </row>
    <row r="85" spans="1:7" ht="36" customHeight="1">
      <c r="A85" s="80" t="s">
        <v>238</v>
      </c>
      <c r="B85" s="10" t="s">
        <v>237</v>
      </c>
      <c r="C85" s="85"/>
      <c r="D85" s="56">
        <v>0</v>
      </c>
      <c r="E85" s="23">
        <f>E86</f>
        <v>0</v>
      </c>
      <c r="F85" s="23">
        <f>F86</f>
        <v>0</v>
      </c>
      <c r="G85" s="23">
        <f>G86</f>
        <v>0</v>
      </c>
    </row>
    <row r="86" spans="1:7" ht="33" customHeight="1">
      <c r="A86" s="80" t="s">
        <v>241</v>
      </c>
      <c r="B86" s="10" t="s">
        <v>239</v>
      </c>
      <c r="C86" s="85"/>
      <c r="D86" s="56">
        <v>-90525.78</v>
      </c>
      <c r="E86" s="23"/>
      <c r="F86" s="23"/>
      <c r="G86" s="23"/>
    </row>
    <row r="87" spans="1:7" ht="31.5">
      <c r="A87" s="80" t="s">
        <v>70</v>
      </c>
      <c r="B87" s="10" t="s">
        <v>239</v>
      </c>
      <c r="C87" s="85" t="s">
        <v>56</v>
      </c>
      <c r="D87" s="56">
        <v>-90525.78</v>
      </c>
      <c r="E87" s="23">
        <f>E88</f>
        <v>0</v>
      </c>
      <c r="F87" s="23">
        <f>F88</f>
        <v>0</v>
      </c>
      <c r="G87" s="23">
        <f>G88</f>
        <v>0</v>
      </c>
    </row>
    <row r="88" spans="1:7" ht="15.75">
      <c r="A88" s="80" t="s">
        <v>242</v>
      </c>
      <c r="B88" s="10" t="s">
        <v>240</v>
      </c>
      <c r="C88" s="85"/>
      <c r="D88" s="56">
        <v>90525.78</v>
      </c>
      <c r="E88" s="23"/>
      <c r="F88" s="23"/>
      <c r="G88" s="23"/>
    </row>
    <row r="89" spans="1:7" ht="31.5">
      <c r="A89" s="80" t="s">
        <v>70</v>
      </c>
      <c r="B89" s="10" t="s">
        <v>240</v>
      </c>
      <c r="C89" s="85" t="s">
        <v>56</v>
      </c>
      <c r="D89" s="56">
        <v>91081.69</v>
      </c>
      <c r="E89" s="23">
        <f>E90</f>
        <v>0</v>
      </c>
      <c r="F89" s="23">
        <f>F90</f>
        <v>0</v>
      </c>
      <c r="G89" s="23">
        <f>G90</f>
        <v>0</v>
      </c>
    </row>
    <row r="90" spans="1:7" ht="21" customHeight="1">
      <c r="A90" s="80" t="s">
        <v>57</v>
      </c>
      <c r="B90" s="10" t="s">
        <v>240</v>
      </c>
      <c r="C90" s="85" t="s">
        <v>58</v>
      </c>
      <c r="D90" s="56">
        <v>-555.91</v>
      </c>
      <c r="E90" s="10"/>
      <c r="F90" s="10"/>
      <c r="G90" s="10"/>
    </row>
    <row r="91" spans="1:7" ht="15.75">
      <c r="A91" s="25" t="s">
        <v>79</v>
      </c>
      <c r="B91" s="13"/>
      <c r="C91" s="33"/>
      <c r="D91" s="57">
        <f>D12+D77+D69+D65+D54+D44+D40</f>
        <v>3945200</v>
      </c>
      <c r="E91" s="13" t="e">
        <f>E12+#REF!+E44+#REF!+#REF!+E54+E65+E69+E77+#REF!+#REF!+#REF!+#REF!</f>
        <v>#REF!</v>
      </c>
      <c r="F91" s="13" t="e">
        <f>F12+#REF!+F44+#REF!+#REF!+F54+F65+F69+F77+#REF!+#REF!+#REF!+#REF!</f>
        <v>#REF!</v>
      </c>
      <c r="G91" s="13" t="e">
        <f>G12+#REF!+G44+#REF!+#REF!+G54+G65+G69+G77+#REF!+#REF!+#REF!+#REF!</f>
        <v>#REF!</v>
      </c>
    </row>
    <row r="92" spans="1:7" ht="15.75">
      <c r="A92" s="14"/>
      <c r="B92" s="18"/>
      <c r="C92" s="32"/>
      <c r="D92" s="58"/>
      <c r="E92" s="18"/>
      <c r="F92" s="18"/>
      <c r="G92" s="18"/>
    </row>
    <row r="93" spans="1:7" s="29" customFormat="1" ht="21" customHeight="1">
      <c r="A93" s="100" t="s">
        <v>251</v>
      </c>
      <c r="B93" s="100"/>
      <c r="C93" s="100"/>
      <c r="D93" s="100"/>
      <c r="E93" s="28"/>
      <c r="F93" s="28"/>
      <c r="G93" s="28"/>
    </row>
    <row r="94" ht="15.75">
      <c r="D94" s="59"/>
    </row>
    <row r="95" ht="15.75">
      <c r="D95" s="59"/>
    </row>
    <row r="96" ht="15.75">
      <c r="D96" s="59"/>
    </row>
    <row r="97" ht="15.75">
      <c r="D97" s="59"/>
    </row>
    <row r="98" ht="15.75">
      <c r="D98" s="59"/>
    </row>
    <row r="99" ht="15.75">
      <c r="D99" s="59"/>
    </row>
    <row r="100" ht="15.75">
      <c r="D100" s="59"/>
    </row>
    <row r="101" ht="15.75">
      <c r="D101" s="59"/>
    </row>
    <row r="102" ht="15.75">
      <c r="D102" s="59"/>
    </row>
    <row r="103" ht="15.75">
      <c r="D103" s="59"/>
    </row>
    <row r="104" ht="15.75">
      <c r="D104" s="59"/>
    </row>
    <row r="105" ht="15.75">
      <c r="D105" s="59"/>
    </row>
    <row r="106" ht="15.75">
      <c r="D106" s="59"/>
    </row>
    <row r="107" ht="15.75">
      <c r="D107" s="59"/>
    </row>
    <row r="108" ht="15.75">
      <c r="D108" s="59"/>
    </row>
    <row r="109" ht="15.75">
      <c r="D109" s="59"/>
    </row>
    <row r="110" ht="15.75">
      <c r="D110" s="59"/>
    </row>
    <row r="111" ht="15.75">
      <c r="D111" s="59"/>
    </row>
    <row r="112" ht="15.75">
      <c r="D112" s="59"/>
    </row>
    <row r="113" ht="15.75">
      <c r="D113" s="59"/>
    </row>
    <row r="114" ht="15.75">
      <c r="D114" s="59"/>
    </row>
    <row r="115" ht="15.75">
      <c r="D115" s="59"/>
    </row>
    <row r="116" ht="15.75">
      <c r="D116" s="59"/>
    </row>
    <row r="117" ht="15.75">
      <c r="D117" s="59"/>
    </row>
    <row r="118" ht="15.75">
      <c r="D118" s="59"/>
    </row>
    <row r="119" ht="15.75">
      <c r="D119" s="59"/>
    </row>
    <row r="120" ht="15.75">
      <c r="D120" s="59"/>
    </row>
    <row r="121" ht="15.75">
      <c r="D121" s="59"/>
    </row>
    <row r="122" ht="15.75">
      <c r="D122" s="59"/>
    </row>
    <row r="123" ht="15.75">
      <c r="D123" s="59"/>
    </row>
    <row r="124" ht="15.75">
      <c r="D124" s="59"/>
    </row>
    <row r="125" ht="15.75">
      <c r="D125" s="59"/>
    </row>
    <row r="126" ht="15.75">
      <c r="D126" s="59"/>
    </row>
    <row r="127" ht="15.75">
      <c r="D127" s="59"/>
    </row>
    <row r="128" ht="15.75">
      <c r="D128" s="59"/>
    </row>
    <row r="129" ht="15.75">
      <c r="D129" s="59"/>
    </row>
    <row r="130" ht="15.75">
      <c r="D130" s="59"/>
    </row>
    <row r="131" ht="15.75">
      <c r="D131" s="59"/>
    </row>
    <row r="132" ht="15.75">
      <c r="D132" s="59"/>
    </row>
    <row r="133" ht="15.75">
      <c r="D133" s="59"/>
    </row>
    <row r="134" ht="15.75">
      <c r="D134" s="59"/>
    </row>
    <row r="135" ht="15.75">
      <c r="D135" s="59"/>
    </row>
    <row r="136" ht="15.75">
      <c r="D136" s="59"/>
    </row>
    <row r="137" ht="15.75">
      <c r="D137" s="59"/>
    </row>
    <row r="138" ht="15.75">
      <c r="D138" s="59"/>
    </row>
    <row r="139" ht="15.75">
      <c r="D139" s="59"/>
    </row>
    <row r="140" ht="15.75">
      <c r="D140" s="59"/>
    </row>
    <row r="141" ht="15.75">
      <c r="D141" s="59"/>
    </row>
    <row r="142" ht="15.75">
      <c r="D142" s="59"/>
    </row>
    <row r="143" ht="15.75">
      <c r="D143" s="59"/>
    </row>
    <row r="144" ht="15.75">
      <c r="D144" s="59"/>
    </row>
    <row r="145" ht="15.75">
      <c r="D145" s="59"/>
    </row>
    <row r="146" ht="15.75">
      <c r="D146" s="59"/>
    </row>
    <row r="147" ht="15.75">
      <c r="D147" s="59"/>
    </row>
    <row r="148" ht="15.75">
      <c r="D148" s="59"/>
    </row>
    <row r="149" ht="15.75">
      <c r="D149" s="59"/>
    </row>
    <row r="150" ht="15.75">
      <c r="D150" s="59"/>
    </row>
    <row r="151" ht="15.75">
      <c r="D151" s="59"/>
    </row>
    <row r="152" ht="15.75">
      <c r="D152" s="59"/>
    </row>
    <row r="153" ht="15.75">
      <c r="D153" s="59"/>
    </row>
    <row r="154" ht="15.75">
      <c r="D154" s="59"/>
    </row>
    <row r="155" ht="15.75">
      <c r="D155" s="59"/>
    </row>
    <row r="156" ht="15.75">
      <c r="D156" s="59"/>
    </row>
    <row r="157" ht="15.75">
      <c r="D157" s="59"/>
    </row>
    <row r="158" ht="15.75">
      <c r="D158" s="59"/>
    </row>
    <row r="159" ht="15.75">
      <c r="D159" s="59"/>
    </row>
    <row r="160" ht="15.75">
      <c r="D160" s="59"/>
    </row>
    <row r="161" ht="15.75">
      <c r="D161" s="59"/>
    </row>
    <row r="162" ht="15.75">
      <c r="D162" s="59"/>
    </row>
    <row r="163" ht="15.75">
      <c r="D163" s="59"/>
    </row>
    <row r="164" ht="15.75">
      <c r="D164" s="59"/>
    </row>
    <row r="165" ht="15.75">
      <c r="D165" s="59"/>
    </row>
    <row r="166" ht="15.75">
      <c r="D166" s="59"/>
    </row>
    <row r="167" ht="15.75">
      <c r="D167" s="59"/>
    </row>
    <row r="168" ht="15.75">
      <c r="D168" s="59"/>
    </row>
    <row r="169" ht="15.75">
      <c r="D169" s="59"/>
    </row>
    <row r="170" ht="15.75">
      <c r="D170" s="59"/>
    </row>
    <row r="171" ht="15.75">
      <c r="D171" s="59"/>
    </row>
    <row r="172" ht="15.75">
      <c r="D172" s="59"/>
    </row>
    <row r="173" ht="15.75">
      <c r="D173" s="59"/>
    </row>
    <row r="174" ht="15.75">
      <c r="D174" s="59"/>
    </row>
    <row r="175" ht="15.75">
      <c r="D175" s="59"/>
    </row>
    <row r="176" ht="15.75">
      <c r="D176" s="59"/>
    </row>
    <row r="177" ht="15.75">
      <c r="D177" s="59"/>
    </row>
    <row r="178" ht="15.75">
      <c r="D178" s="59"/>
    </row>
    <row r="179" ht="15.75">
      <c r="D179" s="59"/>
    </row>
    <row r="180" ht="15.75">
      <c r="D180" s="59"/>
    </row>
    <row r="181" ht="15.75">
      <c r="D181" s="59"/>
    </row>
    <row r="182" ht="15.75">
      <c r="D182" s="59"/>
    </row>
    <row r="183" ht="15.75">
      <c r="D183" s="59"/>
    </row>
    <row r="184" ht="15.75">
      <c r="D184" s="59"/>
    </row>
    <row r="185" ht="15.75">
      <c r="D185" s="59"/>
    </row>
    <row r="186" ht="15.75">
      <c r="D186" s="59"/>
    </row>
    <row r="187" ht="15.75">
      <c r="D187" s="59"/>
    </row>
    <row r="188" ht="15.75">
      <c r="D188" s="59"/>
    </row>
    <row r="189" ht="15.75">
      <c r="D189" s="59"/>
    </row>
    <row r="190" ht="15.75">
      <c r="D190" s="59"/>
    </row>
    <row r="191" ht="15.75">
      <c r="D191" s="59"/>
    </row>
    <row r="192" ht="15.75">
      <c r="D192" s="59"/>
    </row>
    <row r="193" ht="15.75">
      <c r="D193" s="59"/>
    </row>
    <row r="194" ht="15.75">
      <c r="D194" s="59"/>
    </row>
    <row r="195" ht="15.75">
      <c r="D195" s="59"/>
    </row>
    <row r="196" ht="15.75">
      <c r="D196" s="59"/>
    </row>
    <row r="197" ht="15.75">
      <c r="D197" s="59"/>
    </row>
    <row r="198" ht="15.75">
      <c r="D198" s="59"/>
    </row>
    <row r="199" ht="15.75">
      <c r="D199" s="59"/>
    </row>
    <row r="200" ht="15.75">
      <c r="D200" s="59"/>
    </row>
    <row r="201" ht="15.75">
      <c r="D201" s="59"/>
    </row>
    <row r="202" ht="15.75">
      <c r="D202" s="59"/>
    </row>
    <row r="203" ht="15.75">
      <c r="D203" s="59"/>
    </row>
    <row r="204" ht="15.75">
      <c r="D204" s="59"/>
    </row>
    <row r="205" ht="15.75">
      <c r="D205" s="59"/>
    </row>
    <row r="206" ht="15.75">
      <c r="D206" s="59"/>
    </row>
    <row r="207" ht="15.75">
      <c r="D207" s="59"/>
    </row>
    <row r="208" ht="15.75">
      <c r="D208" s="59"/>
    </row>
    <row r="209" ht="15.75">
      <c r="D209" s="59"/>
    </row>
    <row r="210" ht="15.75">
      <c r="D210" s="59"/>
    </row>
    <row r="211" ht="15.75">
      <c r="D211" s="59"/>
    </row>
    <row r="212" ht="15.75">
      <c r="D212" s="59"/>
    </row>
    <row r="213" ht="15.75">
      <c r="D213" s="59"/>
    </row>
    <row r="214" ht="15.75">
      <c r="D214" s="59"/>
    </row>
    <row r="215" ht="15.75">
      <c r="D215" s="59"/>
    </row>
    <row r="216" ht="15.75">
      <c r="D216" s="59"/>
    </row>
    <row r="217" ht="15.75">
      <c r="D217" s="59"/>
    </row>
    <row r="218" ht="15.75">
      <c r="D218" s="59"/>
    </row>
    <row r="219" ht="15.75">
      <c r="D219" s="59"/>
    </row>
    <row r="220" ht="15.75">
      <c r="D220" s="59"/>
    </row>
    <row r="221" ht="15.75">
      <c r="D221" s="59"/>
    </row>
    <row r="222" ht="15.75">
      <c r="D222" s="59"/>
    </row>
    <row r="223" ht="15.75">
      <c r="D223" s="59"/>
    </row>
    <row r="224" ht="15.75">
      <c r="D224" s="59"/>
    </row>
    <row r="225" ht="15.75">
      <c r="D225" s="59"/>
    </row>
    <row r="226" ht="15.75">
      <c r="D226" s="59"/>
    </row>
    <row r="227" ht="15.75">
      <c r="D227" s="59"/>
    </row>
    <row r="228" ht="15.75">
      <c r="D228" s="59"/>
    </row>
    <row r="229" ht="15.75">
      <c r="D229" s="59"/>
    </row>
    <row r="230" ht="15.75">
      <c r="D230" s="59"/>
    </row>
    <row r="231" ht="15.75">
      <c r="D231" s="59"/>
    </row>
    <row r="232" ht="15.75">
      <c r="D232" s="59"/>
    </row>
    <row r="233" ht="15.75">
      <c r="D233" s="59"/>
    </row>
    <row r="234" ht="15.75">
      <c r="D234" s="59"/>
    </row>
    <row r="235" ht="15.75">
      <c r="D235" s="59"/>
    </row>
    <row r="236" ht="15.75">
      <c r="D236" s="59"/>
    </row>
    <row r="237" ht="15.75">
      <c r="D237" s="59"/>
    </row>
    <row r="238" ht="15.75">
      <c r="D238" s="59"/>
    </row>
    <row r="239" ht="15.75">
      <c r="D239" s="59"/>
    </row>
    <row r="240" ht="15.75">
      <c r="D240" s="59"/>
    </row>
    <row r="241" ht="15.75">
      <c r="D241" s="59"/>
    </row>
    <row r="242" ht="15.75">
      <c r="D242" s="59"/>
    </row>
    <row r="243" ht="15.75">
      <c r="D243" s="59"/>
    </row>
    <row r="244" ht="15.75">
      <c r="D244" s="59"/>
    </row>
    <row r="245" ht="15.75">
      <c r="D245" s="59"/>
    </row>
    <row r="246" ht="15.75">
      <c r="D246" s="59"/>
    </row>
    <row r="247" ht="15.75">
      <c r="D247" s="59"/>
    </row>
    <row r="248" ht="15.75">
      <c r="D248" s="59"/>
    </row>
    <row r="249" ht="15.75">
      <c r="D249" s="59"/>
    </row>
    <row r="250" ht="15.75">
      <c r="D250" s="59"/>
    </row>
    <row r="251" ht="15.75">
      <c r="D251" s="59"/>
    </row>
    <row r="252" ht="15.75">
      <c r="D252" s="59"/>
    </row>
    <row r="253" ht="15.75">
      <c r="D253" s="59"/>
    </row>
    <row r="254" ht="15.75">
      <c r="D254" s="59"/>
    </row>
    <row r="255" ht="15.75">
      <c r="D255" s="59"/>
    </row>
    <row r="256" ht="15.75">
      <c r="D256" s="59"/>
    </row>
    <row r="257" ht="15.75">
      <c r="D257" s="59"/>
    </row>
    <row r="258" ht="15.75">
      <c r="D258" s="59"/>
    </row>
    <row r="259" ht="15.75">
      <c r="D259" s="59"/>
    </row>
    <row r="260" ht="15.75">
      <c r="D260" s="59"/>
    </row>
    <row r="261" ht="15.75">
      <c r="D261" s="59"/>
    </row>
    <row r="262" ht="15.75">
      <c r="D262" s="59"/>
    </row>
    <row r="263" ht="15.75">
      <c r="D263" s="59"/>
    </row>
    <row r="264" ht="15.75">
      <c r="D264" s="59"/>
    </row>
    <row r="265" ht="15.75">
      <c r="D265" s="59"/>
    </row>
    <row r="266" ht="15.75">
      <c r="D266" s="59"/>
    </row>
    <row r="267" ht="15.75">
      <c r="D267" s="59"/>
    </row>
    <row r="268" ht="15.75">
      <c r="D268" s="59"/>
    </row>
    <row r="269" ht="15.75">
      <c r="D269" s="59"/>
    </row>
    <row r="270" ht="15.75">
      <c r="D270" s="59"/>
    </row>
    <row r="271" ht="15.75">
      <c r="D271" s="59"/>
    </row>
    <row r="272" ht="15.75">
      <c r="D272" s="59"/>
    </row>
    <row r="273" ht="15.75">
      <c r="D273" s="59"/>
    </row>
    <row r="274" ht="15.75">
      <c r="D274" s="59"/>
    </row>
    <row r="275" ht="15.75">
      <c r="D275" s="59"/>
    </row>
    <row r="276" ht="15.75">
      <c r="D276" s="59"/>
    </row>
    <row r="277" ht="15.75">
      <c r="D277" s="59"/>
    </row>
    <row r="278" ht="15.75">
      <c r="D278" s="59"/>
    </row>
  </sheetData>
  <sheetProtection/>
  <mergeCells count="10">
    <mergeCell ref="A93:D93"/>
    <mergeCell ref="A8:D8"/>
    <mergeCell ref="C9:D9"/>
    <mergeCell ref="A7:D7"/>
    <mergeCell ref="A1:D1"/>
    <mergeCell ref="A2:D2"/>
    <mergeCell ref="A3:D3"/>
    <mergeCell ref="A4:D4"/>
    <mergeCell ref="E10:G10"/>
    <mergeCell ref="A5:D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4"/>
  <sheetViews>
    <sheetView zoomScale="70" zoomScaleNormal="70" zoomScalePageLayoutView="0" workbookViewId="0" topLeftCell="A1">
      <selection activeCell="A136" sqref="A136:F136"/>
    </sheetView>
  </sheetViews>
  <sheetFormatPr defaultColWidth="9.00390625" defaultRowHeight="12.75"/>
  <cols>
    <col min="1" max="1" width="73.625" style="5" customWidth="1"/>
    <col min="2" max="2" width="5.125" style="5" customWidth="1"/>
    <col min="3" max="3" width="6.125" style="7" customWidth="1"/>
    <col min="4" max="4" width="15.25390625" style="7" customWidth="1"/>
    <col min="5" max="5" width="5.00390625" style="7" customWidth="1"/>
    <col min="6" max="6" width="15.25390625" style="60" customWidth="1"/>
    <col min="7" max="16384" width="9.125" style="5" customWidth="1"/>
  </cols>
  <sheetData>
    <row r="1" spans="1:6" s="2" customFormat="1" ht="13.5" customHeight="1">
      <c r="A1" s="97" t="s">
        <v>178</v>
      </c>
      <c r="B1" s="97"/>
      <c r="C1" s="97"/>
      <c r="D1" s="97"/>
      <c r="E1" s="97"/>
      <c r="F1" s="97"/>
    </row>
    <row r="2" spans="1:6" s="2" customFormat="1" ht="13.5" customHeight="1">
      <c r="A2" s="97" t="s">
        <v>171</v>
      </c>
      <c r="B2" s="97"/>
      <c r="C2" s="97"/>
      <c r="D2" s="97"/>
      <c r="E2" s="97"/>
      <c r="F2" s="97"/>
    </row>
    <row r="3" spans="1:6" s="2" customFormat="1" ht="13.5" customHeight="1">
      <c r="A3" s="97" t="s">
        <v>162</v>
      </c>
      <c r="B3" s="97"/>
      <c r="C3" s="97"/>
      <c r="D3" s="97"/>
      <c r="E3" s="97"/>
      <c r="F3" s="97"/>
    </row>
    <row r="4" spans="1:6" s="2" customFormat="1" ht="13.5" customHeight="1">
      <c r="A4" s="97" t="s">
        <v>163</v>
      </c>
      <c r="B4" s="97"/>
      <c r="C4" s="97"/>
      <c r="D4" s="97"/>
      <c r="E4" s="97"/>
      <c r="F4" s="97"/>
    </row>
    <row r="5" spans="1:6" s="2" customFormat="1" ht="13.5" customHeight="1">
      <c r="A5" s="97" t="s">
        <v>247</v>
      </c>
      <c r="B5" s="97"/>
      <c r="C5" s="97"/>
      <c r="D5" s="97"/>
      <c r="E5" s="97"/>
      <c r="F5" s="97"/>
    </row>
    <row r="7" spans="1:6" ht="15.75">
      <c r="A7" s="102" t="s">
        <v>138</v>
      </c>
      <c r="B7" s="102"/>
      <c r="C7" s="102"/>
      <c r="D7" s="102"/>
      <c r="E7" s="102"/>
      <c r="F7" s="102"/>
    </row>
    <row r="8" spans="1:6" ht="15.75">
      <c r="A8" s="102" t="s">
        <v>160</v>
      </c>
      <c r="B8" s="102"/>
      <c r="C8" s="102"/>
      <c r="D8" s="102"/>
      <c r="E8" s="102"/>
      <c r="F8" s="102"/>
    </row>
    <row r="9" spans="1:6" ht="15.75">
      <c r="A9" s="103" t="s">
        <v>139</v>
      </c>
      <c r="B9" s="103"/>
      <c r="C9" s="103"/>
      <c r="D9" s="103"/>
      <c r="E9" s="103"/>
      <c r="F9" s="103"/>
    </row>
    <row r="10" spans="5:6" ht="15.75">
      <c r="E10" s="101" t="s">
        <v>212</v>
      </c>
      <c r="F10" s="101"/>
    </row>
    <row r="11" spans="1:6" s="9" customFormat="1" ht="31.5">
      <c r="A11" s="1" t="s">
        <v>9</v>
      </c>
      <c r="B11" s="1" t="s">
        <v>47</v>
      </c>
      <c r="C11" s="1" t="s">
        <v>36</v>
      </c>
      <c r="D11" s="1" t="s">
        <v>37</v>
      </c>
      <c r="E11" s="1" t="s">
        <v>38</v>
      </c>
      <c r="F11" s="56" t="s">
        <v>1</v>
      </c>
    </row>
    <row r="12" spans="1:6" s="9" customFormat="1" ht="15.75">
      <c r="A12" s="1">
        <v>1</v>
      </c>
      <c r="B12" s="1">
        <v>2</v>
      </c>
      <c r="C12" s="11">
        <v>3</v>
      </c>
      <c r="D12" s="1">
        <v>4</v>
      </c>
      <c r="E12" s="1">
        <v>5</v>
      </c>
      <c r="F12" s="12">
        <v>6</v>
      </c>
    </row>
    <row r="13" spans="1:6" s="9" customFormat="1" ht="31.5">
      <c r="A13" s="78" t="s">
        <v>53</v>
      </c>
      <c r="B13" s="79">
        <v>706</v>
      </c>
      <c r="C13" s="79"/>
      <c r="D13" s="79"/>
      <c r="E13" s="79"/>
      <c r="F13" s="57">
        <f>F14+F44+F104+F126+F54+F74+F120</f>
        <v>3945200</v>
      </c>
    </row>
    <row r="14" spans="1:6" s="14" customFormat="1" ht="15.75">
      <c r="A14" s="25" t="s">
        <v>39</v>
      </c>
      <c r="B14" s="1">
        <v>706</v>
      </c>
      <c r="C14" s="16" t="s">
        <v>2</v>
      </c>
      <c r="D14" s="16"/>
      <c r="E14" s="16"/>
      <c r="F14" s="57">
        <f>F15+F27</f>
        <v>100000</v>
      </c>
    </row>
    <row r="15" spans="1:6" ht="47.25">
      <c r="A15" s="80" t="s">
        <v>19</v>
      </c>
      <c r="B15" s="1">
        <v>706</v>
      </c>
      <c r="C15" s="81" t="s">
        <v>40</v>
      </c>
      <c r="D15" s="81"/>
      <c r="E15" s="81"/>
      <c r="F15" s="56">
        <f>F22</f>
        <v>0</v>
      </c>
    </row>
    <row r="16" spans="1:6" ht="63">
      <c r="A16" s="80" t="s">
        <v>29</v>
      </c>
      <c r="B16" s="1">
        <v>706</v>
      </c>
      <c r="C16" s="81" t="s">
        <v>40</v>
      </c>
      <c r="D16" s="81" t="s">
        <v>91</v>
      </c>
      <c r="E16" s="81"/>
      <c r="F16" s="56">
        <v>0</v>
      </c>
    </row>
    <row r="17" spans="1:6" ht="31.5">
      <c r="A17" s="80" t="s">
        <v>122</v>
      </c>
      <c r="B17" s="1">
        <v>706</v>
      </c>
      <c r="C17" s="81" t="s">
        <v>40</v>
      </c>
      <c r="D17" s="81" t="s">
        <v>121</v>
      </c>
      <c r="E17" s="81"/>
      <c r="F17" s="56">
        <v>0</v>
      </c>
    </row>
    <row r="18" spans="1:6" ht="78.75">
      <c r="A18" s="80" t="s">
        <v>111</v>
      </c>
      <c r="B18" s="1">
        <v>706</v>
      </c>
      <c r="C18" s="81" t="s">
        <v>40</v>
      </c>
      <c r="D18" s="81" t="s">
        <v>125</v>
      </c>
      <c r="E18" s="81"/>
      <c r="F18" s="56">
        <v>0</v>
      </c>
    </row>
    <row r="19" spans="1:6" ht="15.75">
      <c r="A19" s="80" t="s">
        <v>69</v>
      </c>
      <c r="B19" s="1">
        <v>706</v>
      </c>
      <c r="C19" s="81" t="s">
        <v>40</v>
      </c>
      <c r="D19" s="81" t="s">
        <v>236</v>
      </c>
      <c r="E19" s="81"/>
      <c r="F19" s="56">
        <v>0</v>
      </c>
    </row>
    <row r="20" spans="1:6" ht="63">
      <c r="A20" s="80" t="s">
        <v>54</v>
      </c>
      <c r="B20" s="1">
        <v>706</v>
      </c>
      <c r="C20" s="81" t="s">
        <v>40</v>
      </c>
      <c r="D20" s="81" t="s">
        <v>236</v>
      </c>
      <c r="E20" s="81" t="s">
        <v>55</v>
      </c>
      <c r="F20" s="56">
        <v>-9000</v>
      </c>
    </row>
    <row r="21" spans="1:6" ht="31.5">
      <c r="A21" s="80" t="s">
        <v>70</v>
      </c>
      <c r="B21" s="1">
        <v>706</v>
      </c>
      <c r="C21" s="81" t="s">
        <v>40</v>
      </c>
      <c r="D21" s="81" t="s">
        <v>236</v>
      </c>
      <c r="E21" s="81" t="s">
        <v>56</v>
      </c>
      <c r="F21" s="56">
        <v>9000</v>
      </c>
    </row>
    <row r="22" spans="1:6" ht="47.25">
      <c r="A22" s="80" t="s">
        <v>31</v>
      </c>
      <c r="B22" s="1">
        <v>706</v>
      </c>
      <c r="C22" s="81" t="s">
        <v>40</v>
      </c>
      <c r="D22" s="81" t="s">
        <v>97</v>
      </c>
      <c r="E22" s="81"/>
      <c r="F22" s="56">
        <f>F23</f>
        <v>0</v>
      </c>
    </row>
    <row r="23" spans="1:6" ht="47.25">
      <c r="A23" s="80" t="s">
        <v>98</v>
      </c>
      <c r="B23" s="1">
        <v>706</v>
      </c>
      <c r="C23" s="81" t="s">
        <v>40</v>
      </c>
      <c r="D23" s="81" t="s">
        <v>99</v>
      </c>
      <c r="E23" s="81"/>
      <c r="F23" s="56">
        <f>F24</f>
        <v>0</v>
      </c>
    </row>
    <row r="24" spans="1:6" ht="15.75">
      <c r="A24" s="80" t="s">
        <v>69</v>
      </c>
      <c r="B24" s="1">
        <v>706</v>
      </c>
      <c r="C24" s="81" t="s">
        <v>40</v>
      </c>
      <c r="D24" s="81" t="s">
        <v>100</v>
      </c>
      <c r="E24" s="81"/>
      <c r="F24" s="56">
        <f>F25+F26</f>
        <v>0</v>
      </c>
    </row>
    <row r="25" spans="1:6" ht="31.5">
      <c r="A25" s="80" t="s">
        <v>70</v>
      </c>
      <c r="B25" s="1">
        <v>706</v>
      </c>
      <c r="C25" s="81" t="s">
        <v>40</v>
      </c>
      <c r="D25" s="81" t="s">
        <v>100</v>
      </c>
      <c r="E25" s="81" t="s">
        <v>56</v>
      </c>
      <c r="F25" s="56">
        <v>-50000</v>
      </c>
    </row>
    <row r="26" spans="1:6" ht="15.75">
      <c r="A26" s="80" t="s">
        <v>57</v>
      </c>
      <c r="B26" s="1">
        <v>706</v>
      </c>
      <c r="C26" s="81" t="s">
        <v>40</v>
      </c>
      <c r="D26" s="81" t="s">
        <v>100</v>
      </c>
      <c r="E26" s="81" t="s">
        <v>58</v>
      </c>
      <c r="F26" s="56">
        <v>50000</v>
      </c>
    </row>
    <row r="27" spans="1:6" ht="15.75">
      <c r="A27" s="80" t="s">
        <v>11</v>
      </c>
      <c r="B27" s="1">
        <v>706</v>
      </c>
      <c r="C27" s="81" t="s">
        <v>32</v>
      </c>
      <c r="D27" s="81"/>
      <c r="E27" s="81"/>
      <c r="F27" s="56">
        <f>F32+F28</f>
        <v>100000</v>
      </c>
    </row>
    <row r="28" spans="1:6" ht="47.25">
      <c r="A28" s="80" t="s">
        <v>221</v>
      </c>
      <c r="B28" s="1">
        <v>706</v>
      </c>
      <c r="C28" s="81" t="s">
        <v>32</v>
      </c>
      <c r="D28" s="81" t="s">
        <v>223</v>
      </c>
      <c r="E28" s="81"/>
      <c r="F28" s="56">
        <f>F29</f>
        <v>100000</v>
      </c>
    </row>
    <row r="29" spans="1:6" ht="31.5">
      <c r="A29" s="80" t="s">
        <v>222</v>
      </c>
      <c r="B29" s="1">
        <v>706</v>
      </c>
      <c r="C29" s="81" t="s">
        <v>32</v>
      </c>
      <c r="D29" s="81" t="s">
        <v>224</v>
      </c>
      <c r="E29" s="81"/>
      <c r="F29" s="56">
        <f>F30</f>
        <v>100000</v>
      </c>
    </row>
    <row r="30" spans="1:6" ht="15.75">
      <c r="A30" s="80" t="s">
        <v>226</v>
      </c>
      <c r="B30" s="1">
        <v>706</v>
      </c>
      <c r="C30" s="81" t="s">
        <v>32</v>
      </c>
      <c r="D30" s="81" t="s">
        <v>225</v>
      </c>
      <c r="E30" s="81"/>
      <c r="F30" s="56">
        <f>F31</f>
        <v>100000</v>
      </c>
    </row>
    <row r="31" spans="1:6" ht="31.5">
      <c r="A31" s="80" t="s">
        <v>70</v>
      </c>
      <c r="B31" s="1">
        <v>706</v>
      </c>
      <c r="C31" s="81" t="s">
        <v>32</v>
      </c>
      <c r="D31" s="81" t="s">
        <v>225</v>
      </c>
      <c r="E31" s="81" t="s">
        <v>56</v>
      </c>
      <c r="F31" s="56">
        <v>100000</v>
      </c>
    </row>
    <row r="32" spans="1:6" ht="47.25">
      <c r="A32" s="80" t="s">
        <v>31</v>
      </c>
      <c r="B32" s="1">
        <v>706</v>
      </c>
      <c r="C32" s="81" t="s">
        <v>32</v>
      </c>
      <c r="D32" s="81" t="s">
        <v>97</v>
      </c>
      <c r="E32" s="81"/>
      <c r="F32" s="56">
        <f>F33</f>
        <v>0</v>
      </c>
    </row>
    <row r="33" spans="1:6" ht="47.25">
      <c r="A33" s="80" t="s">
        <v>235</v>
      </c>
      <c r="B33" s="1">
        <v>706</v>
      </c>
      <c r="C33" s="81" t="s">
        <v>32</v>
      </c>
      <c r="D33" s="81" t="s">
        <v>102</v>
      </c>
      <c r="E33" s="81"/>
      <c r="F33" s="56">
        <f>F34</f>
        <v>0</v>
      </c>
    </row>
    <row r="34" spans="1:6" ht="63">
      <c r="A34" s="80" t="s">
        <v>71</v>
      </c>
      <c r="B34" s="1">
        <v>706</v>
      </c>
      <c r="C34" s="81" t="s">
        <v>32</v>
      </c>
      <c r="D34" s="81" t="s">
        <v>103</v>
      </c>
      <c r="E34" s="81"/>
      <c r="F34" s="56">
        <f>F35+F36</f>
        <v>0</v>
      </c>
    </row>
    <row r="35" spans="1:6" ht="63">
      <c r="A35" s="80" t="s">
        <v>54</v>
      </c>
      <c r="B35" s="1">
        <v>706</v>
      </c>
      <c r="C35" s="81" t="s">
        <v>32</v>
      </c>
      <c r="D35" s="81" t="s">
        <v>103</v>
      </c>
      <c r="E35" s="81" t="s">
        <v>55</v>
      </c>
      <c r="F35" s="56">
        <v>-43100</v>
      </c>
    </row>
    <row r="36" spans="1:6" ht="31.5">
      <c r="A36" s="80" t="s">
        <v>70</v>
      </c>
      <c r="B36" s="1">
        <v>706</v>
      </c>
      <c r="C36" s="81" t="s">
        <v>32</v>
      </c>
      <c r="D36" s="81" t="s">
        <v>103</v>
      </c>
      <c r="E36" s="81" t="s">
        <v>56</v>
      </c>
      <c r="F36" s="56">
        <v>43100</v>
      </c>
    </row>
    <row r="37" spans="1:6" ht="63">
      <c r="A37" s="80" t="s">
        <v>104</v>
      </c>
      <c r="B37" s="1">
        <v>706</v>
      </c>
      <c r="C37" s="81" t="s">
        <v>32</v>
      </c>
      <c r="D37" s="81" t="s">
        <v>105</v>
      </c>
      <c r="E37" s="81"/>
      <c r="F37" s="56">
        <f>F38</f>
        <v>0</v>
      </c>
    </row>
    <row r="38" spans="1:6" ht="31.5">
      <c r="A38" s="80" t="s">
        <v>238</v>
      </c>
      <c r="B38" s="1">
        <v>706</v>
      </c>
      <c r="C38" s="81" t="s">
        <v>32</v>
      </c>
      <c r="D38" s="81" t="s">
        <v>237</v>
      </c>
      <c r="E38" s="81"/>
      <c r="F38" s="56">
        <f>F39+F41</f>
        <v>0</v>
      </c>
    </row>
    <row r="39" spans="1:6" ht="31.5">
      <c r="A39" s="80" t="s">
        <v>241</v>
      </c>
      <c r="B39" s="1">
        <v>706</v>
      </c>
      <c r="C39" s="81" t="s">
        <v>32</v>
      </c>
      <c r="D39" s="81" t="s">
        <v>239</v>
      </c>
      <c r="E39" s="81"/>
      <c r="F39" s="56">
        <f>F40</f>
        <v>-90525.78</v>
      </c>
    </row>
    <row r="40" spans="1:6" ht="31.5">
      <c r="A40" s="80" t="s">
        <v>70</v>
      </c>
      <c r="B40" s="1">
        <v>706</v>
      </c>
      <c r="C40" s="81" t="s">
        <v>32</v>
      </c>
      <c r="D40" s="81" t="s">
        <v>239</v>
      </c>
      <c r="E40" s="81" t="s">
        <v>56</v>
      </c>
      <c r="F40" s="56">
        <v>-90525.78</v>
      </c>
    </row>
    <row r="41" spans="1:6" ht="15.75">
      <c r="A41" s="80" t="s">
        <v>242</v>
      </c>
      <c r="B41" s="1">
        <v>706</v>
      </c>
      <c r="C41" s="81" t="s">
        <v>32</v>
      </c>
      <c r="D41" s="81" t="s">
        <v>240</v>
      </c>
      <c r="E41" s="81"/>
      <c r="F41" s="56">
        <f>F42+F43</f>
        <v>90525.78</v>
      </c>
    </row>
    <row r="42" spans="1:6" ht="31.5">
      <c r="A42" s="80" t="s">
        <v>70</v>
      </c>
      <c r="B42" s="1">
        <v>706</v>
      </c>
      <c r="C42" s="81" t="s">
        <v>32</v>
      </c>
      <c r="D42" s="81" t="s">
        <v>240</v>
      </c>
      <c r="E42" s="81" t="s">
        <v>56</v>
      </c>
      <c r="F42" s="56">
        <v>91081.69</v>
      </c>
    </row>
    <row r="43" spans="1:6" ht="15.75">
      <c r="A43" s="80" t="s">
        <v>57</v>
      </c>
      <c r="B43" s="1">
        <v>706</v>
      </c>
      <c r="C43" s="81" t="s">
        <v>32</v>
      </c>
      <c r="D43" s="81" t="s">
        <v>240</v>
      </c>
      <c r="E43" s="81" t="s">
        <v>58</v>
      </c>
      <c r="F43" s="56">
        <v>-555.91</v>
      </c>
    </row>
    <row r="44" spans="1:6" s="14" customFormat="1" ht="15.75">
      <c r="A44" s="25" t="s">
        <v>41</v>
      </c>
      <c r="B44" s="1">
        <v>706</v>
      </c>
      <c r="C44" s="16" t="s">
        <v>42</v>
      </c>
      <c r="D44" s="16"/>
      <c r="E44" s="16"/>
      <c r="F44" s="57">
        <f>F45</f>
        <v>0</v>
      </c>
    </row>
    <row r="45" spans="1:6" ht="15.75">
      <c r="A45" s="80" t="s">
        <v>14</v>
      </c>
      <c r="B45" s="1">
        <v>706</v>
      </c>
      <c r="C45" s="81" t="s">
        <v>13</v>
      </c>
      <c r="D45" s="81"/>
      <c r="E45" s="81"/>
      <c r="F45" s="56">
        <f>F46</f>
        <v>0</v>
      </c>
    </row>
    <row r="46" spans="1:6" ht="63">
      <c r="A46" s="80" t="s">
        <v>29</v>
      </c>
      <c r="B46" s="1">
        <v>706</v>
      </c>
      <c r="C46" s="81" t="s">
        <v>13</v>
      </c>
      <c r="D46" s="81" t="s">
        <v>91</v>
      </c>
      <c r="E46" s="81"/>
      <c r="F46" s="56">
        <f>F47</f>
        <v>0</v>
      </c>
    </row>
    <row r="47" spans="1:6" ht="31.5">
      <c r="A47" s="82" t="s">
        <v>122</v>
      </c>
      <c r="B47" s="1">
        <v>706</v>
      </c>
      <c r="C47" s="81" t="s">
        <v>13</v>
      </c>
      <c r="D47" s="81" t="s">
        <v>121</v>
      </c>
      <c r="E47" s="83"/>
      <c r="F47" s="84">
        <f>F48+F51</f>
        <v>0</v>
      </c>
    </row>
    <row r="48" spans="1:6" ht="31.5">
      <c r="A48" s="80" t="s">
        <v>123</v>
      </c>
      <c r="B48" s="1">
        <v>706</v>
      </c>
      <c r="C48" s="81" t="s">
        <v>13</v>
      </c>
      <c r="D48" s="81" t="s">
        <v>124</v>
      </c>
      <c r="E48" s="81"/>
      <c r="F48" s="56">
        <f>F49</f>
        <v>-275000</v>
      </c>
    </row>
    <row r="49" spans="1:6" ht="15.75">
      <c r="A49" s="80" t="s">
        <v>15</v>
      </c>
      <c r="B49" s="1">
        <v>706</v>
      </c>
      <c r="C49" s="81" t="s">
        <v>13</v>
      </c>
      <c r="D49" s="81" t="s">
        <v>126</v>
      </c>
      <c r="E49" s="81"/>
      <c r="F49" s="56">
        <f>F50</f>
        <v>-275000</v>
      </c>
    </row>
    <row r="50" spans="1:6" ht="15.75">
      <c r="A50" s="80" t="s">
        <v>57</v>
      </c>
      <c r="B50" s="1">
        <v>706</v>
      </c>
      <c r="C50" s="81" t="s">
        <v>13</v>
      </c>
      <c r="D50" s="81" t="s">
        <v>126</v>
      </c>
      <c r="E50" s="81" t="s">
        <v>58</v>
      </c>
      <c r="F50" s="56">
        <v>-275000</v>
      </c>
    </row>
    <row r="51" spans="1:6" ht="78.75">
      <c r="A51" s="80" t="s">
        <v>111</v>
      </c>
      <c r="B51" s="1">
        <v>706</v>
      </c>
      <c r="C51" s="81" t="s">
        <v>13</v>
      </c>
      <c r="D51" s="81" t="s">
        <v>125</v>
      </c>
      <c r="E51" s="81"/>
      <c r="F51" s="56">
        <f>F52</f>
        <v>275000</v>
      </c>
    </row>
    <row r="52" spans="1:6" ht="15.75">
      <c r="A52" s="80" t="s">
        <v>15</v>
      </c>
      <c r="B52" s="1">
        <v>706</v>
      </c>
      <c r="C52" s="81" t="s">
        <v>13</v>
      </c>
      <c r="D52" s="81" t="s">
        <v>127</v>
      </c>
      <c r="E52" s="81"/>
      <c r="F52" s="56">
        <f>F53</f>
        <v>275000</v>
      </c>
    </row>
    <row r="53" spans="1:6" ht="33.75" customHeight="1">
      <c r="A53" s="80" t="s">
        <v>70</v>
      </c>
      <c r="B53" s="1">
        <v>706</v>
      </c>
      <c r="C53" s="81" t="s">
        <v>13</v>
      </c>
      <c r="D53" s="81" t="s">
        <v>127</v>
      </c>
      <c r="E53" s="81" t="s">
        <v>56</v>
      </c>
      <c r="F53" s="56">
        <v>275000</v>
      </c>
    </row>
    <row r="54" spans="1:6" s="14" customFormat="1" ht="15" customHeight="1">
      <c r="A54" s="25" t="s">
        <v>18</v>
      </c>
      <c r="B54" s="79">
        <v>706</v>
      </c>
      <c r="C54" s="16" t="s">
        <v>17</v>
      </c>
      <c r="D54" s="16"/>
      <c r="E54" s="16"/>
      <c r="F54" s="57">
        <f>F55</f>
        <v>3150000</v>
      </c>
    </row>
    <row r="55" spans="1:6" ht="15.75">
      <c r="A55" s="80" t="s">
        <v>25</v>
      </c>
      <c r="B55" s="1">
        <v>706</v>
      </c>
      <c r="C55" s="81" t="s">
        <v>24</v>
      </c>
      <c r="D55" s="81"/>
      <c r="E55" s="81"/>
      <c r="F55" s="56">
        <f>F56</f>
        <v>3150000</v>
      </c>
    </row>
    <row r="56" spans="1:6" ht="63">
      <c r="A56" s="80" t="s">
        <v>104</v>
      </c>
      <c r="B56" s="1">
        <v>706</v>
      </c>
      <c r="C56" s="81" t="s">
        <v>24</v>
      </c>
      <c r="D56" s="81" t="s">
        <v>105</v>
      </c>
      <c r="E56" s="81"/>
      <c r="F56" s="56">
        <f>F57+F65</f>
        <v>3150000</v>
      </c>
    </row>
    <row r="57" spans="1:6" ht="47.25" hidden="1">
      <c r="A57" s="80" t="s">
        <v>112</v>
      </c>
      <c r="B57" s="1">
        <v>706</v>
      </c>
      <c r="C57" s="81" t="s">
        <v>24</v>
      </c>
      <c r="D57" s="81" t="s">
        <v>106</v>
      </c>
      <c r="E57" s="81"/>
      <c r="F57" s="56">
        <f>F58+F63+F61</f>
        <v>0</v>
      </c>
    </row>
    <row r="58" spans="1:6" ht="15.75" hidden="1">
      <c r="A58" s="80" t="s">
        <v>27</v>
      </c>
      <c r="B58" s="1">
        <v>706</v>
      </c>
      <c r="C58" s="81" t="s">
        <v>24</v>
      </c>
      <c r="D58" s="81" t="s">
        <v>107</v>
      </c>
      <c r="E58" s="81"/>
      <c r="F58" s="56">
        <f>F59+F60</f>
        <v>0</v>
      </c>
    </row>
    <row r="59" spans="1:6" ht="31.5" hidden="1">
      <c r="A59" s="80" t="s">
        <v>70</v>
      </c>
      <c r="B59" s="1">
        <v>706</v>
      </c>
      <c r="C59" s="81" t="s">
        <v>24</v>
      </c>
      <c r="D59" s="81" t="s">
        <v>107</v>
      </c>
      <c r="E59" s="81" t="s">
        <v>56</v>
      </c>
      <c r="F59" s="56"/>
    </row>
    <row r="60" spans="1:6" ht="15.75" hidden="1">
      <c r="A60" s="80" t="s">
        <v>0</v>
      </c>
      <c r="B60" s="1">
        <v>706</v>
      </c>
      <c r="C60" s="81" t="s">
        <v>24</v>
      </c>
      <c r="D60" s="81" t="s">
        <v>107</v>
      </c>
      <c r="E60" s="81" t="s">
        <v>61</v>
      </c>
      <c r="F60" s="56"/>
    </row>
    <row r="61" spans="1:6" ht="47.25" hidden="1">
      <c r="A61" s="80" t="s">
        <v>28</v>
      </c>
      <c r="B61" s="1">
        <v>706</v>
      </c>
      <c r="C61" s="81" t="s">
        <v>24</v>
      </c>
      <c r="D61" s="81" t="s">
        <v>181</v>
      </c>
      <c r="E61" s="81"/>
      <c r="F61" s="56">
        <f>F62</f>
        <v>0</v>
      </c>
    </row>
    <row r="62" spans="1:6" ht="15.75" hidden="1">
      <c r="A62" s="80" t="s">
        <v>0</v>
      </c>
      <c r="B62" s="1">
        <v>706</v>
      </c>
      <c r="C62" s="81" t="s">
        <v>24</v>
      </c>
      <c r="D62" s="81" t="s">
        <v>181</v>
      </c>
      <c r="E62" s="81" t="s">
        <v>61</v>
      </c>
      <c r="F62" s="56"/>
    </row>
    <row r="63" spans="1:6" ht="47.25" hidden="1">
      <c r="A63" s="80" t="s">
        <v>74</v>
      </c>
      <c r="B63" s="1">
        <v>706</v>
      </c>
      <c r="C63" s="81" t="s">
        <v>24</v>
      </c>
      <c r="D63" s="81" t="s">
        <v>108</v>
      </c>
      <c r="E63" s="81"/>
      <c r="F63" s="56">
        <f>F64</f>
        <v>0</v>
      </c>
    </row>
    <row r="64" spans="1:6" ht="15.75" hidden="1">
      <c r="A64" s="80" t="s">
        <v>0</v>
      </c>
      <c r="B64" s="1">
        <v>706</v>
      </c>
      <c r="C64" s="81" t="s">
        <v>24</v>
      </c>
      <c r="D64" s="81" t="s">
        <v>108</v>
      </c>
      <c r="E64" s="81" t="s">
        <v>61</v>
      </c>
      <c r="F64" s="56"/>
    </row>
    <row r="65" spans="1:6" ht="31.5">
      <c r="A65" s="80" t="s">
        <v>110</v>
      </c>
      <c r="B65" s="1">
        <v>706</v>
      </c>
      <c r="C65" s="81" t="s">
        <v>24</v>
      </c>
      <c r="D65" s="81" t="s">
        <v>106</v>
      </c>
      <c r="E65" s="81"/>
      <c r="F65" s="56">
        <f>F66</f>
        <v>3150000</v>
      </c>
    </row>
    <row r="66" spans="1:6" ht="15.75">
      <c r="A66" s="80" t="s">
        <v>135</v>
      </c>
      <c r="B66" s="1">
        <v>706</v>
      </c>
      <c r="C66" s="81" t="s">
        <v>24</v>
      </c>
      <c r="D66" s="81" t="s">
        <v>181</v>
      </c>
      <c r="E66" s="81"/>
      <c r="F66" s="56">
        <f>F67</f>
        <v>3150000</v>
      </c>
    </row>
    <row r="67" spans="1:6" ht="15.75">
      <c r="A67" s="80" t="s">
        <v>0</v>
      </c>
      <c r="B67" s="1">
        <v>706</v>
      </c>
      <c r="C67" s="81" t="s">
        <v>24</v>
      </c>
      <c r="D67" s="81" t="s">
        <v>181</v>
      </c>
      <c r="E67" s="81" t="s">
        <v>61</v>
      </c>
      <c r="F67" s="56">
        <v>3150000</v>
      </c>
    </row>
    <row r="68" spans="1:6" ht="15.75">
      <c r="A68" s="80" t="s">
        <v>67</v>
      </c>
      <c r="B68" s="1">
        <v>706</v>
      </c>
      <c r="C68" s="81" t="s">
        <v>66</v>
      </c>
      <c r="D68" s="81"/>
      <c r="E68" s="81"/>
      <c r="F68" s="56">
        <f>F69</f>
        <v>0</v>
      </c>
    </row>
    <row r="69" spans="1:6" ht="63">
      <c r="A69" s="80" t="s">
        <v>104</v>
      </c>
      <c r="B69" s="1">
        <v>706</v>
      </c>
      <c r="C69" s="81" t="s">
        <v>66</v>
      </c>
      <c r="D69" s="81" t="s">
        <v>105</v>
      </c>
      <c r="E69" s="81"/>
      <c r="F69" s="56">
        <f>F70</f>
        <v>0</v>
      </c>
    </row>
    <row r="70" spans="1:6" ht="47.25">
      <c r="A70" s="80" t="s">
        <v>109</v>
      </c>
      <c r="B70" s="1">
        <v>706</v>
      </c>
      <c r="C70" s="81" t="s">
        <v>66</v>
      </c>
      <c r="D70" s="81" t="s">
        <v>113</v>
      </c>
      <c r="E70" s="81"/>
      <c r="F70" s="56">
        <f>F71</f>
        <v>0</v>
      </c>
    </row>
    <row r="71" spans="1:6" ht="94.5">
      <c r="A71" s="80" t="s">
        <v>159</v>
      </c>
      <c r="B71" s="1">
        <v>706</v>
      </c>
      <c r="C71" s="81" t="s">
        <v>66</v>
      </c>
      <c r="D71" s="81" t="s">
        <v>158</v>
      </c>
      <c r="E71" s="81"/>
      <c r="F71" s="56">
        <f>F73+F72</f>
        <v>0</v>
      </c>
    </row>
    <row r="72" spans="1:6" ht="31.5">
      <c r="A72" s="80" t="s">
        <v>70</v>
      </c>
      <c r="B72" s="1">
        <v>706</v>
      </c>
      <c r="C72" s="81" t="s">
        <v>66</v>
      </c>
      <c r="D72" s="81" t="s">
        <v>158</v>
      </c>
      <c r="E72" s="81" t="s">
        <v>56</v>
      </c>
      <c r="F72" s="56">
        <v>30450</v>
      </c>
    </row>
    <row r="73" spans="1:6" ht="15.75">
      <c r="A73" s="80" t="s">
        <v>57</v>
      </c>
      <c r="B73" s="1">
        <v>706</v>
      </c>
      <c r="C73" s="81" t="s">
        <v>66</v>
      </c>
      <c r="D73" s="81" t="s">
        <v>158</v>
      </c>
      <c r="E73" s="81" t="s">
        <v>58</v>
      </c>
      <c r="F73" s="56">
        <v>-30450</v>
      </c>
    </row>
    <row r="74" spans="1:6" s="14" customFormat="1" ht="15.75">
      <c r="A74" s="25" t="s">
        <v>213</v>
      </c>
      <c r="B74" s="79">
        <v>706</v>
      </c>
      <c r="C74" s="16" t="s">
        <v>3</v>
      </c>
      <c r="D74" s="16"/>
      <c r="E74" s="16"/>
      <c r="F74" s="57">
        <f>F83+F98</f>
        <v>50000</v>
      </c>
    </row>
    <row r="75" spans="1:6" ht="15.75">
      <c r="A75" s="80" t="s">
        <v>228</v>
      </c>
      <c r="B75" s="1">
        <v>706</v>
      </c>
      <c r="C75" s="81" t="s">
        <v>227</v>
      </c>
      <c r="D75" s="81"/>
      <c r="E75" s="81"/>
      <c r="F75" s="56">
        <f>F76</f>
        <v>0</v>
      </c>
    </row>
    <row r="76" spans="1:6" s="14" customFormat="1" ht="47.25">
      <c r="A76" s="80" t="s">
        <v>229</v>
      </c>
      <c r="B76" s="1">
        <v>706</v>
      </c>
      <c r="C76" s="81" t="s">
        <v>227</v>
      </c>
      <c r="D76" s="81" t="s">
        <v>118</v>
      </c>
      <c r="E76" s="16"/>
      <c r="F76" s="56">
        <f>F77+F80</f>
        <v>0</v>
      </c>
    </row>
    <row r="77" spans="1:6" s="14" customFormat="1" ht="31.5">
      <c r="A77" s="80" t="s">
        <v>230</v>
      </c>
      <c r="B77" s="1">
        <v>706</v>
      </c>
      <c r="C77" s="81" t="s">
        <v>227</v>
      </c>
      <c r="D77" s="81" t="s">
        <v>231</v>
      </c>
      <c r="E77" s="16"/>
      <c r="F77" s="56">
        <f>F78</f>
        <v>-98664.22</v>
      </c>
    </row>
    <row r="78" spans="1:6" s="14" customFormat="1" ht="15.75">
      <c r="A78" s="80" t="s">
        <v>75</v>
      </c>
      <c r="B78" s="1">
        <v>706</v>
      </c>
      <c r="C78" s="81" t="s">
        <v>227</v>
      </c>
      <c r="D78" s="81" t="s">
        <v>232</v>
      </c>
      <c r="E78" s="16"/>
      <c r="F78" s="56">
        <f>F79</f>
        <v>-98664.22</v>
      </c>
    </row>
    <row r="79" spans="1:6" s="14" customFormat="1" ht="31.5">
      <c r="A79" s="80" t="s">
        <v>59</v>
      </c>
      <c r="B79" s="1">
        <v>706</v>
      </c>
      <c r="C79" s="81" t="s">
        <v>227</v>
      </c>
      <c r="D79" s="81" t="s">
        <v>232</v>
      </c>
      <c r="E79" s="81" t="s">
        <v>60</v>
      </c>
      <c r="F79" s="56">
        <v>-98664.22</v>
      </c>
    </row>
    <row r="80" spans="1:6" s="14" customFormat="1" ht="47.25">
      <c r="A80" s="80" t="s">
        <v>119</v>
      </c>
      <c r="B80" s="1">
        <v>706</v>
      </c>
      <c r="C80" s="81" t="s">
        <v>227</v>
      </c>
      <c r="D80" s="81" t="s">
        <v>83</v>
      </c>
      <c r="E80" s="81"/>
      <c r="F80" s="56">
        <f>F81</f>
        <v>98664.22</v>
      </c>
    </row>
    <row r="81" spans="1:6" s="14" customFormat="1" ht="15.75">
      <c r="A81" s="80" t="s">
        <v>75</v>
      </c>
      <c r="B81" s="1">
        <v>706</v>
      </c>
      <c r="C81" s="81" t="s">
        <v>227</v>
      </c>
      <c r="D81" s="81" t="s">
        <v>233</v>
      </c>
      <c r="E81" s="81"/>
      <c r="F81" s="56">
        <f>F82</f>
        <v>98664.22</v>
      </c>
    </row>
    <row r="82" spans="1:6" s="14" customFormat="1" ht="31.5">
      <c r="A82" s="80" t="s">
        <v>59</v>
      </c>
      <c r="B82" s="1">
        <v>706</v>
      </c>
      <c r="C82" s="81" t="s">
        <v>227</v>
      </c>
      <c r="D82" s="81" t="s">
        <v>233</v>
      </c>
      <c r="E82" s="81" t="s">
        <v>60</v>
      </c>
      <c r="F82" s="56">
        <v>98664.22</v>
      </c>
    </row>
    <row r="83" spans="1:6" ht="15.75">
      <c r="A83" s="80" t="s">
        <v>6</v>
      </c>
      <c r="B83" s="1">
        <v>706</v>
      </c>
      <c r="C83" s="81" t="s">
        <v>44</v>
      </c>
      <c r="D83" s="81"/>
      <c r="E83" s="81"/>
      <c r="F83" s="56">
        <f>F85</f>
        <v>0</v>
      </c>
    </row>
    <row r="84" spans="1:6" ht="47.25">
      <c r="A84" s="80" t="s">
        <v>229</v>
      </c>
      <c r="B84" s="1">
        <v>706</v>
      </c>
      <c r="C84" s="81" t="s">
        <v>44</v>
      </c>
      <c r="D84" s="81" t="s">
        <v>118</v>
      </c>
      <c r="E84" s="81"/>
      <c r="F84" s="56">
        <f>F85</f>
        <v>0</v>
      </c>
    </row>
    <row r="85" spans="1:6" ht="47.25">
      <c r="A85" s="80" t="s">
        <v>119</v>
      </c>
      <c r="B85" s="1">
        <v>706</v>
      </c>
      <c r="C85" s="81" t="s">
        <v>44</v>
      </c>
      <c r="D85" s="81" t="s">
        <v>83</v>
      </c>
      <c r="E85" s="81"/>
      <c r="F85" s="56">
        <f>F86</f>
        <v>0</v>
      </c>
    </row>
    <row r="86" spans="1:6" ht="31.5">
      <c r="A86" s="80" t="s">
        <v>234</v>
      </c>
      <c r="B86" s="1">
        <v>706</v>
      </c>
      <c r="C86" s="81" t="s">
        <v>44</v>
      </c>
      <c r="D86" s="81" t="s">
        <v>128</v>
      </c>
      <c r="E86" s="81"/>
      <c r="F86" s="56">
        <f>F87+F88</f>
        <v>0</v>
      </c>
    </row>
    <row r="87" spans="1:6" ht="31.5">
      <c r="A87" s="80" t="s">
        <v>70</v>
      </c>
      <c r="B87" s="1">
        <v>706</v>
      </c>
      <c r="C87" s="81" t="s">
        <v>44</v>
      </c>
      <c r="D87" s="81" t="s">
        <v>128</v>
      </c>
      <c r="E87" s="81" t="s">
        <v>56</v>
      </c>
      <c r="F87" s="56">
        <v>-1208041</v>
      </c>
    </row>
    <row r="88" spans="1:6" ht="15.75">
      <c r="A88" s="80" t="s">
        <v>211</v>
      </c>
      <c r="B88" s="1">
        <v>706</v>
      </c>
      <c r="C88" s="81" t="s">
        <v>44</v>
      </c>
      <c r="D88" s="81" t="s">
        <v>128</v>
      </c>
      <c r="E88" s="81" t="s">
        <v>58</v>
      </c>
      <c r="F88" s="56">
        <v>1208041</v>
      </c>
    </row>
    <row r="89" spans="1:6" ht="15.75">
      <c r="A89" s="80" t="s">
        <v>49</v>
      </c>
      <c r="B89" s="1">
        <v>706</v>
      </c>
      <c r="C89" s="81" t="s">
        <v>45</v>
      </c>
      <c r="D89" s="81"/>
      <c r="E89" s="81"/>
      <c r="F89" s="56">
        <f>F90+F98</f>
        <v>50000</v>
      </c>
    </row>
    <row r="90" spans="1:6" ht="47.25">
      <c r="A90" s="80" t="s">
        <v>12</v>
      </c>
      <c r="B90" s="1">
        <v>706</v>
      </c>
      <c r="C90" s="81" t="s">
        <v>45</v>
      </c>
      <c r="D90" s="81" t="s">
        <v>118</v>
      </c>
      <c r="E90" s="81"/>
      <c r="F90" s="56">
        <f>F91</f>
        <v>0</v>
      </c>
    </row>
    <row r="91" spans="1:6" ht="31.5">
      <c r="A91" s="80" t="s">
        <v>120</v>
      </c>
      <c r="B91" s="1">
        <v>706</v>
      </c>
      <c r="C91" s="81" t="s">
        <v>45</v>
      </c>
      <c r="D91" s="81" t="s">
        <v>82</v>
      </c>
      <c r="E91" s="81"/>
      <c r="F91" s="56">
        <f>F92</f>
        <v>0</v>
      </c>
    </row>
    <row r="92" spans="1:6" ht="47.25">
      <c r="A92" s="80" t="s">
        <v>77</v>
      </c>
      <c r="B92" s="1">
        <v>706</v>
      </c>
      <c r="C92" s="81" t="s">
        <v>45</v>
      </c>
      <c r="D92" s="81" t="s">
        <v>116</v>
      </c>
      <c r="E92" s="81"/>
      <c r="F92" s="56">
        <f>F93+F94</f>
        <v>0</v>
      </c>
    </row>
    <row r="93" spans="1:6" ht="15.75">
      <c r="A93" s="80" t="s">
        <v>63</v>
      </c>
      <c r="B93" s="1">
        <v>706</v>
      </c>
      <c r="C93" s="81" t="s">
        <v>45</v>
      </c>
      <c r="D93" s="81" t="s">
        <v>116</v>
      </c>
      <c r="E93" s="81" t="s">
        <v>62</v>
      </c>
      <c r="F93" s="56">
        <v>-396493.73</v>
      </c>
    </row>
    <row r="94" spans="1:6" ht="31.5">
      <c r="A94" s="80" t="s">
        <v>59</v>
      </c>
      <c r="B94" s="1">
        <v>706</v>
      </c>
      <c r="C94" s="81" t="s">
        <v>45</v>
      </c>
      <c r="D94" s="81" t="s">
        <v>116</v>
      </c>
      <c r="E94" s="81" t="s">
        <v>60</v>
      </c>
      <c r="F94" s="56">
        <v>396493.73</v>
      </c>
    </row>
    <row r="95" spans="1:6" ht="47.25">
      <c r="A95" s="80" t="s">
        <v>243</v>
      </c>
      <c r="B95" s="1">
        <v>706</v>
      </c>
      <c r="C95" s="81" t="s">
        <v>45</v>
      </c>
      <c r="D95" s="81" t="s">
        <v>115</v>
      </c>
      <c r="E95" s="81"/>
      <c r="F95" s="56">
        <f>F96+F97</f>
        <v>0</v>
      </c>
    </row>
    <row r="96" spans="1:6" ht="15.75">
      <c r="A96" s="80" t="s">
        <v>63</v>
      </c>
      <c r="B96" s="1">
        <v>706</v>
      </c>
      <c r="C96" s="81" t="s">
        <v>45</v>
      </c>
      <c r="D96" s="81" t="s">
        <v>115</v>
      </c>
      <c r="E96" s="81" t="s">
        <v>62</v>
      </c>
      <c r="F96" s="56">
        <v>-36.98</v>
      </c>
    </row>
    <row r="97" spans="1:6" ht="31.5">
      <c r="A97" s="80" t="s">
        <v>59</v>
      </c>
      <c r="B97" s="1">
        <v>706</v>
      </c>
      <c r="C97" s="81" t="s">
        <v>45</v>
      </c>
      <c r="D97" s="81" t="s">
        <v>115</v>
      </c>
      <c r="E97" s="81" t="s">
        <v>60</v>
      </c>
      <c r="F97" s="56">
        <v>36.98</v>
      </c>
    </row>
    <row r="98" spans="1:6" ht="47.25">
      <c r="A98" s="80" t="s">
        <v>84</v>
      </c>
      <c r="B98" s="1">
        <v>706</v>
      </c>
      <c r="C98" s="81" t="s">
        <v>45</v>
      </c>
      <c r="D98" s="81" t="s">
        <v>85</v>
      </c>
      <c r="E98" s="81"/>
      <c r="F98" s="56">
        <f>F99</f>
        <v>50000</v>
      </c>
    </row>
    <row r="99" spans="1:6" ht="31.5">
      <c r="A99" s="80" t="s">
        <v>86</v>
      </c>
      <c r="B99" s="1">
        <v>706</v>
      </c>
      <c r="C99" s="81" t="s">
        <v>45</v>
      </c>
      <c r="D99" s="81" t="s">
        <v>87</v>
      </c>
      <c r="E99" s="81"/>
      <c r="F99" s="56">
        <f>F102+F101</f>
        <v>50000</v>
      </c>
    </row>
    <row r="100" spans="1:6" ht="15.75">
      <c r="A100" s="80" t="s">
        <v>220</v>
      </c>
      <c r="B100" s="1">
        <v>706</v>
      </c>
      <c r="C100" s="81" t="s">
        <v>45</v>
      </c>
      <c r="D100" s="81" t="s">
        <v>219</v>
      </c>
      <c r="E100" s="81"/>
      <c r="F100" s="56">
        <f>F101</f>
        <v>-100000</v>
      </c>
    </row>
    <row r="101" spans="1:6" ht="31.5">
      <c r="A101" s="80" t="s">
        <v>70</v>
      </c>
      <c r="B101" s="1">
        <v>706</v>
      </c>
      <c r="C101" s="81" t="s">
        <v>45</v>
      </c>
      <c r="D101" s="81" t="s">
        <v>219</v>
      </c>
      <c r="E101" s="81" t="s">
        <v>56</v>
      </c>
      <c r="F101" s="56">
        <v>-100000</v>
      </c>
    </row>
    <row r="102" spans="1:6" ht="47.25">
      <c r="A102" s="80" t="s">
        <v>28</v>
      </c>
      <c r="B102" s="1">
        <v>706</v>
      </c>
      <c r="C102" s="81" t="s">
        <v>45</v>
      </c>
      <c r="D102" s="81" t="s">
        <v>180</v>
      </c>
      <c r="E102" s="81"/>
      <c r="F102" s="56">
        <f>F103</f>
        <v>150000</v>
      </c>
    </row>
    <row r="103" spans="1:6" ht="31.5">
      <c r="A103" s="80" t="s">
        <v>59</v>
      </c>
      <c r="B103" s="1">
        <v>706</v>
      </c>
      <c r="C103" s="81" t="s">
        <v>45</v>
      </c>
      <c r="D103" s="81" t="s">
        <v>180</v>
      </c>
      <c r="E103" s="81" t="s">
        <v>60</v>
      </c>
      <c r="F103" s="56">
        <v>150000</v>
      </c>
    </row>
    <row r="104" spans="1:6" ht="15.75">
      <c r="A104" s="25" t="s">
        <v>73</v>
      </c>
      <c r="B104" s="1">
        <v>706</v>
      </c>
      <c r="C104" s="16" t="s">
        <v>4</v>
      </c>
      <c r="D104" s="16"/>
      <c r="E104" s="16"/>
      <c r="F104" s="57">
        <f>F105</f>
        <v>200000</v>
      </c>
    </row>
    <row r="105" spans="1:6" ht="15.75">
      <c r="A105" s="80" t="s">
        <v>46</v>
      </c>
      <c r="B105" s="1">
        <v>706</v>
      </c>
      <c r="C105" s="81" t="s">
        <v>5</v>
      </c>
      <c r="D105" s="81"/>
      <c r="E105" s="81"/>
      <c r="F105" s="56">
        <f>F106</f>
        <v>200000</v>
      </c>
    </row>
    <row r="106" spans="1:6" ht="31.5">
      <c r="A106" s="80" t="s">
        <v>30</v>
      </c>
      <c r="B106" s="1">
        <v>706</v>
      </c>
      <c r="C106" s="81" t="s">
        <v>5</v>
      </c>
      <c r="D106" s="81" t="s">
        <v>92</v>
      </c>
      <c r="E106" s="81"/>
      <c r="F106" s="56">
        <f>F107</f>
        <v>200000</v>
      </c>
    </row>
    <row r="107" spans="1:6" ht="47.25">
      <c r="A107" s="80" t="s">
        <v>94</v>
      </c>
      <c r="B107" s="1">
        <v>706</v>
      </c>
      <c r="C107" s="81" t="s">
        <v>5</v>
      </c>
      <c r="D107" s="81" t="s">
        <v>93</v>
      </c>
      <c r="E107" s="81"/>
      <c r="F107" s="56">
        <f>F118</f>
        <v>200000</v>
      </c>
    </row>
    <row r="108" spans="1:6" ht="15.75" hidden="1">
      <c r="A108" s="80" t="s">
        <v>68</v>
      </c>
      <c r="B108" s="1">
        <v>706</v>
      </c>
      <c r="C108" s="81" t="s">
        <v>5</v>
      </c>
      <c r="D108" s="81" t="s">
        <v>95</v>
      </c>
      <c r="E108" s="81"/>
      <c r="F108" s="56">
        <f>F109</f>
        <v>0</v>
      </c>
    </row>
    <row r="109" spans="1:6" ht="31.5" hidden="1">
      <c r="A109" s="80" t="s">
        <v>59</v>
      </c>
      <c r="B109" s="1">
        <v>706</v>
      </c>
      <c r="C109" s="81" t="s">
        <v>5</v>
      </c>
      <c r="D109" s="81" t="s">
        <v>95</v>
      </c>
      <c r="E109" s="81" t="s">
        <v>60</v>
      </c>
      <c r="F109" s="56"/>
    </row>
    <row r="110" spans="1:6" ht="31.5" hidden="1">
      <c r="A110" s="80" t="s">
        <v>184</v>
      </c>
      <c r="B110" s="1">
        <v>706</v>
      </c>
      <c r="C110" s="81" t="s">
        <v>183</v>
      </c>
      <c r="D110" s="81" t="s">
        <v>182</v>
      </c>
      <c r="E110" s="81"/>
      <c r="F110" s="56">
        <f>F111</f>
        <v>0</v>
      </c>
    </row>
    <row r="111" spans="1:6" ht="31.5" hidden="1">
      <c r="A111" s="80" t="s">
        <v>59</v>
      </c>
      <c r="B111" s="1">
        <v>706</v>
      </c>
      <c r="C111" s="81" t="s">
        <v>5</v>
      </c>
      <c r="D111" s="81" t="s">
        <v>182</v>
      </c>
      <c r="E111" s="81" t="s">
        <v>60</v>
      </c>
      <c r="F111" s="56"/>
    </row>
    <row r="112" spans="1:6" ht="31.5" hidden="1">
      <c r="A112" s="80" t="s">
        <v>174</v>
      </c>
      <c r="B112" s="1">
        <v>706</v>
      </c>
      <c r="C112" s="81" t="s">
        <v>5</v>
      </c>
      <c r="D112" s="81" t="s">
        <v>172</v>
      </c>
      <c r="E112" s="81"/>
      <c r="F112" s="56">
        <f>F113</f>
        <v>0</v>
      </c>
    </row>
    <row r="113" spans="1:6" ht="31.5" hidden="1">
      <c r="A113" s="80" t="s">
        <v>59</v>
      </c>
      <c r="B113" s="1">
        <v>706</v>
      </c>
      <c r="C113" s="81" t="s">
        <v>5</v>
      </c>
      <c r="D113" s="81" t="s">
        <v>172</v>
      </c>
      <c r="E113" s="81" t="s">
        <v>60</v>
      </c>
      <c r="F113" s="56"/>
    </row>
    <row r="114" spans="1:6" ht="47.25" hidden="1">
      <c r="A114" s="80" t="s">
        <v>175</v>
      </c>
      <c r="B114" s="1">
        <v>706</v>
      </c>
      <c r="C114" s="81" t="s">
        <v>5</v>
      </c>
      <c r="D114" s="81" t="s">
        <v>173</v>
      </c>
      <c r="E114" s="81"/>
      <c r="F114" s="56">
        <f>F115</f>
        <v>0</v>
      </c>
    </row>
    <row r="115" spans="1:6" ht="31.5" hidden="1">
      <c r="A115" s="80" t="s">
        <v>59</v>
      </c>
      <c r="B115" s="1">
        <v>706</v>
      </c>
      <c r="C115" s="81" t="s">
        <v>5</v>
      </c>
      <c r="D115" s="81" t="s">
        <v>173</v>
      </c>
      <c r="E115" s="81" t="s">
        <v>60</v>
      </c>
      <c r="F115" s="56"/>
    </row>
    <row r="116" spans="1:6" ht="47.25" hidden="1">
      <c r="A116" s="80" t="s">
        <v>28</v>
      </c>
      <c r="B116" s="1">
        <v>706</v>
      </c>
      <c r="C116" s="81" t="s">
        <v>5</v>
      </c>
      <c r="D116" s="81" t="s">
        <v>96</v>
      </c>
      <c r="E116" s="81"/>
      <c r="F116" s="56">
        <f>F117</f>
        <v>0</v>
      </c>
    </row>
    <row r="117" spans="1:6" ht="31.5" hidden="1">
      <c r="A117" s="80" t="s">
        <v>59</v>
      </c>
      <c r="B117" s="1">
        <v>706</v>
      </c>
      <c r="C117" s="81" t="s">
        <v>5</v>
      </c>
      <c r="D117" s="81" t="s">
        <v>96</v>
      </c>
      <c r="E117" s="81" t="s">
        <v>60</v>
      </c>
      <c r="F117" s="56"/>
    </row>
    <row r="118" spans="1:6" ht="47.25">
      <c r="A118" s="80" t="s">
        <v>28</v>
      </c>
      <c r="B118" s="1">
        <v>706</v>
      </c>
      <c r="C118" s="81" t="s">
        <v>5</v>
      </c>
      <c r="D118" s="81" t="s">
        <v>96</v>
      </c>
      <c r="E118" s="81"/>
      <c r="F118" s="56">
        <f>F119</f>
        <v>200000</v>
      </c>
    </row>
    <row r="119" spans="1:6" ht="31.5">
      <c r="A119" s="80" t="s">
        <v>59</v>
      </c>
      <c r="B119" s="1">
        <v>706</v>
      </c>
      <c r="C119" s="81" t="s">
        <v>5</v>
      </c>
      <c r="D119" s="81" t="s">
        <v>96</v>
      </c>
      <c r="E119" s="81" t="s">
        <v>60</v>
      </c>
      <c r="F119" s="56">
        <v>200000</v>
      </c>
    </row>
    <row r="120" spans="1:6" s="14" customFormat="1" ht="15.75">
      <c r="A120" s="25" t="s">
        <v>7</v>
      </c>
      <c r="B120" s="79">
        <v>706</v>
      </c>
      <c r="C120" s="16" t="s">
        <v>48</v>
      </c>
      <c r="D120" s="16"/>
      <c r="E120" s="16"/>
      <c r="F120" s="57">
        <f>F121</f>
        <v>445200</v>
      </c>
    </row>
    <row r="121" spans="1:6" ht="15.75">
      <c r="A121" s="80" t="s">
        <v>50</v>
      </c>
      <c r="B121" s="1">
        <v>706</v>
      </c>
      <c r="C121" s="81" t="s">
        <v>51</v>
      </c>
      <c r="D121" s="81"/>
      <c r="E121" s="81"/>
      <c r="F121" s="56">
        <f>F122</f>
        <v>445200</v>
      </c>
    </row>
    <row r="122" spans="1:6" ht="47.25">
      <c r="A122" s="80" t="s">
        <v>12</v>
      </c>
      <c r="B122" s="1">
        <v>706</v>
      </c>
      <c r="C122" s="81" t="s">
        <v>51</v>
      </c>
      <c r="D122" s="81" t="s">
        <v>118</v>
      </c>
      <c r="E122" s="81"/>
      <c r="F122" s="56">
        <f>F123</f>
        <v>445200</v>
      </c>
    </row>
    <row r="123" spans="1:6" ht="47.25">
      <c r="A123" s="80" t="s">
        <v>119</v>
      </c>
      <c r="B123" s="1">
        <v>706</v>
      </c>
      <c r="C123" s="81" t="s">
        <v>51</v>
      </c>
      <c r="D123" s="81" t="s">
        <v>83</v>
      </c>
      <c r="E123" s="81"/>
      <c r="F123" s="56">
        <f>F124</f>
        <v>445200</v>
      </c>
    </row>
    <row r="124" spans="1:6" ht="78.75">
      <c r="A124" s="80" t="s">
        <v>78</v>
      </c>
      <c r="B124" s="1">
        <v>706</v>
      </c>
      <c r="C124" s="81" t="s">
        <v>51</v>
      </c>
      <c r="D124" s="81" t="s">
        <v>117</v>
      </c>
      <c r="E124" s="81"/>
      <c r="F124" s="56">
        <f>F125</f>
        <v>445200</v>
      </c>
    </row>
    <row r="125" spans="1:6" ht="15.75">
      <c r="A125" s="80" t="s">
        <v>63</v>
      </c>
      <c r="B125" s="1">
        <v>706</v>
      </c>
      <c r="C125" s="81" t="s">
        <v>51</v>
      </c>
      <c r="D125" s="81" t="s">
        <v>117</v>
      </c>
      <c r="E125" s="81" t="s">
        <v>62</v>
      </c>
      <c r="F125" s="56">
        <v>445200</v>
      </c>
    </row>
    <row r="126" spans="1:6" s="14" customFormat="1" ht="15.75">
      <c r="A126" s="25" t="s">
        <v>33</v>
      </c>
      <c r="B126" s="1">
        <v>706</v>
      </c>
      <c r="C126" s="16" t="s">
        <v>52</v>
      </c>
      <c r="D126" s="16"/>
      <c r="E126" s="16"/>
      <c r="F126" s="57">
        <f>F127</f>
        <v>0</v>
      </c>
    </row>
    <row r="127" spans="1:6" ht="15.75">
      <c r="A127" s="80" t="s">
        <v>35</v>
      </c>
      <c r="B127" s="1">
        <v>706</v>
      </c>
      <c r="C127" s="81" t="s">
        <v>34</v>
      </c>
      <c r="D127" s="81"/>
      <c r="E127" s="81"/>
      <c r="F127" s="56">
        <f>F128</f>
        <v>0</v>
      </c>
    </row>
    <row r="128" spans="1:6" ht="47.25">
      <c r="A128" s="80" t="s">
        <v>84</v>
      </c>
      <c r="B128" s="1">
        <v>706</v>
      </c>
      <c r="C128" s="81" t="s">
        <v>34</v>
      </c>
      <c r="D128" s="81" t="s">
        <v>85</v>
      </c>
      <c r="E128" s="81"/>
      <c r="F128" s="56">
        <f>F130</f>
        <v>0</v>
      </c>
    </row>
    <row r="129" spans="1:6" ht="47.25" hidden="1">
      <c r="A129" s="80" t="s">
        <v>28</v>
      </c>
      <c r="B129" s="1">
        <v>706</v>
      </c>
      <c r="C129" s="81" t="s">
        <v>34</v>
      </c>
      <c r="D129" s="81" t="s">
        <v>179</v>
      </c>
      <c r="E129" s="81"/>
      <c r="F129" s="56" t="e">
        <f>#REF!</f>
        <v>#REF!</v>
      </c>
    </row>
    <row r="130" spans="1:6" ht="31.5">
      <c r="A130" s="80" t="s">
        <v>88</v>
      </c>
      <c r="B130" s="1">
        <v>706</v>
      </c>
      <c r="C130" s="81" t="s">
        <v>34</v>
      </c>
      <c r="D130" s="81" t="s">
        <v>89</v>
      </c>
      <c r="E130" s="81"/>
      <c r="F130" s="56">
        <f>F131</f>
        <v>0</v>
      </c>
    </row>
    <row r="131" spans="1:6" ht="15.75">
      <c r="A131" s="80" t="s">
        <v>10</v>
      </c>
      <c r="B131" s="1">
        <v>706</v>
      </c>
      <c r="C131" s="81" t="s">
        <v>34</v>
      </c>
      <c r="D131" s="81" t="s">
        <v>90</v>
      </c>
      <c r="E131" s="81"/>
      <c r="F131" s="56">
        <f>F132+F133</f>
        <v>0</v>
      </c>
    </row>
    <row r="132" spans="1:6" ht="31.5">
      <c r="A132" s="80" t="s">
        <v>70</v>
      </c>
      <c r="B132" s="1">
        <v>706</v>
      </c>
      <c r="C132" s="81" t="s">
        <v>34</v>
      </c>
      <c r="D132" s="81" t="s">
        <v>90</v>
      </c>
      <c r="E132" s="81" t="s">
        <v>56</v>
      </c>
      <c r="F132" s="56">
        <v>-330000</v>
      </c>
    </row>
    <row r="133" spans="1:6" ht="15.75">
      <c r="A133" s="80" t="s">
        <v>63</v>
      </c>
      <c r="B133" s="1">
        <v>706</v>
      </c>
      <c r="C133" s="81" t="s">
        <v>34</v>
      </c>
      <c r="D133" s="81" t="s">
        <v>90</v>
      </c>
      <c r="E133" s="81" t="s">
        <v>62</v>
      </c>
      <c r="F133" s="56">
        <v>330000</v>
      </c>
    </row>
    <row r="134" spans="1:6" s="14" customFormat="1" ht="15.75">
      <c r="A134" s="25" t="s">
        <v>8</v>
      </c>
      <c r="B134" s="25"/>
      <c r="C134" s="20"/>
      <c r="D134" s="20"/>
      <c r="E134" s="20"/>
      <c r="F134" s="57">
        <f>F13</f>
        <v>3945200</v>
      </c>
    </row>
    <row r="135" spans="3:6" s="14" customFormat="1" ht="15.75">
      <c r="C135" s="17"/>
      <c r="D135" s="17"/>
      <c r="E135" s="17"/>
      <c r="F135" s="58"/>
    </row>
    <row r="136" spans="1:6" s="2" customFormat="1" ht="15.75">
      <c r="A136" s="100" t="s">
        <v>250</v>
      </c>
      <c r="B136" s="100"/>
      <c r="C136" s="100"/>
      <c r="D136" s="100"/>
      <c r="E136" s="100"/>
      <c r="F136" s="100"/>
    </row>
    <row r="137" spans="3:6" ht="15.75">
      <c r="C137" s="19"/>
      <c r="D137" s="19"/>
      <c r="E137" s="19"/>
      <c r="F137" s="59"/>
    </row>
    <row r="138" spans="3:5" ht="15.75">
      <c r="C138" s="5"/>
      <c r="D138" s="5"/>
      <c r="E138" s="5"/>
    </row>
    <row r="139" spans="3:5" ht="15.75">
      <c r="C139" s="5"/>
      <c r="D139" s="5"/>
      <c r="E139" s="5"/>
    </row>
    <row r="140" spans="3:5" ht="15.75">
      <c r="C140" s="5"/>
      <c r="D140" s="5"/>
      <c r="E140" s="5"/>
    </row>
    <row r="141" spans="3:5" ht="15.75">
      <c r="C141" s="5"/>
      <c r="D141" s="5"/>
      <c r="E141" s="5"/>
    </row>
    <row r="142" spans="3:5" ht="15.75">
      <c r="C142" s="5"/>
      <c r="D142" s="5"/>
      <c r="E142" s="5"/>
    </row>
    <row r="143" spans="3:5" ht="15.75">
      <c r="C143" s="5"/>
      <c r="D143" s="5"/>
      <c r="E143" s="5"/>
    </row>
    <row r="144" spans="3:5" ht="15.75">
      <c r="C144" s="5"/>
      <c r="D144" s="5"/>
      <c r="E144" s="5"/>
    </row>
    <row r="145" spans="3:5" ht="15.75">
      <c r="C145" s="5"/>
      <c r="D145" s="5"/>
      <c r="E145" s="5"/>
    </row>
    <row r="146" spans="3:5" ht="15.75">
      <c r="C146" s="5"/>
      <c r="D146" s="5"/>
      <c r="E146" s="5"/>
    </row>
    <row r="147" spans="3:5" ht="15.75">
      <c r="C147" s="5"/>
      <c r="D147" s="5"/>
      <c r="E147" s="5"/>
    </row>
    <row r="148" spans="3:5" ht="15.75">
      <c r="C148" s="19"/>
      <c r="D148" s="19"/>
      <c r="E148" s="19"/>
    </row>
    <row r="149" spans="3:6" ht="15.75">
      <c r="C149" s="19"/>
      <c r="D149" s="19"/>
      <c r="E149" s="19"/>
      <c r="F149" s="59"/>
    </row>
    <row r="150" spans="3:6" ht="15.75">
      <c r="C150" s="19"/>
      <c r="D150" s="19"/>
      <c r="E150" s="19"/>
      <c r="F150" s="59"/>
    </row>
    <row r="151" spans="3:6" ht="15.75">
      <c r="C151" s="19"/>
      <c r="D151" s="19"/>
      <c r="E151" s="19"/>
      <c r="F151" s="59"/>
    </row>
    <row r="152" spans="3:6" ht="15.75">
      <c r="C152" s="19"/>
      <c r="D152" s="19"/>
      <c r="E152" s="19"/>
      <c r="F152" s="59"/>
    </row>
    <row r="153" spans="3:6" ht="15.75">
      <c r="C153" s="19"/>
      <c r="D153" s="19"/>
      <c r="E153" s="19"/>
      <c r="F153" s="59"/>
    </row>
    <row r="154" spans="3:6" ht="15.75">
      <c r="C154" s="19"/>
      <c r="D154" s="19"/>
      <c r="E154" s="19"/>
      <c r="F154" s="59"/>
    </row>
    <row r="155" spans="3:6" ht="15.75">
      <c r="C155" s="19"/>
      <c r="D155" s="19"/>
      <c r="E155" s="19"/>
      <c r="F155" s="59"/>
    </row>
    <row r="156" spans="3:6" ht="15.75">
      <c r="C156" s="19"/>
      <c r="D156" s="19"/>
      <c r="E156" s="19"/>
      <c r="F156" s="59"/>
    </row>
    <row r="157" spans="3:6" ht="15.75">
      <c r="C157" s="19"/>
      <c r="D157" s="19"/>
      <c r="E157" s="19"/>
      <c r="F157" s="59"/>
    </row>
    <row r="158" spans="3:6" ht="15.75">
      <c r="C158" s="19"/>
      <c r="D158" s="19"/>
      <c r="E158" s="19"/>
      <c r="F158" s="59"/>
    </row>
    <row r="159" spans="3:6" ht="15.75">
      <c r="C159" s="19"/>
      <c r="D159" s="19"/>
      <c r="E159" s="19"/>
      <c r="F159" s="59"/>
    </row>
    <row r="160" spans="3:6" ht="15.75">
      <c r="C160" s="19"/>
      <c r="D160" s="19"/>
      <c r="E160" s="19"/>
      <c r="F160" s="59"/>
    </row>
    <row r="161" spans="3:6" ht="15.75">
      <c r="C161" s="19"/>
      <c r="D161" s="19"/>
      <c r="E161" s="19"/>
      <c r="F161" s="59"/>
    </row>
    <row r="162" spans="3:6" ht="15.75">
      <c r="C162" s="19"/>
      <c r="D162" s="19"/>
      <c r="E162" s="19"/>
      <c r="F162" s="59"/>
    </row>
    <row r="163" spans="3:6" ht="15.75">
      <c r="C163" s="19"/>
      <c r="D163" s="19"/>
      <c r="E163" s="19"/>
      <c r="F163" s="59"/>
    </row>
    <row r="164" spans="3:6" ht="15.75">
      <c r="C164" s="19"/>
      <c r="D164" s="19"/>
      <c r="E164" s="19"/>
      <c r="F164" s="59"/>
    </row>
    <row r="165" spans="3:6" ht="15.75">
      <c r="C165" s="19"/>
      <c r="D165" s="19"/>
      <c r="E165" s="19"/>
      <c r="F165" s="59"/>
    </row>
    <row r="166" spans="3:6" ht="15.75">
      <c r="C166" s="19"/>
      <c r="D166" s="19"/>
      <c r="E166" s="19"/>
      <c r="F166" s="59"/>
    </row>
    <row r="167" spans="3:6" ht="15.75">
      <c r="C167" s="19"/>
      <c r="D167" s="19"/>
      <c r="E167" s="19"/>
      <c r="F167" s="59"/>
    </row>
    <row r="168" spans="3:6" ht="15.75">
      <c r="C168" s="19"/>
      <c r="D168" s="19"/>
      <c r="E168" s="19"/>
      <c r="F168" s="59"/>
    </row>
    <row r="169" spans="3:6" ht="15.75">
      <c r="C169" s="19"/>
      <c r="D169" s="19"/>
      <c r="E169" s="19"/>
      <c r="F169" s="59"/>
    </row>
    <row r="170" spans="3:6" ht="15.75">
      <c r="C170" s="19"/>
      <c r="D170" s="19"/>
      <c r="E170" s="19"/>
      <c r="F170" s="59"/>
    </row>
    <row r="171" spans="3:6" ht="15.75">
      <c r="C171" s="19"/>
      <c r="D171" s="19"/>
      <c r="E171" s="19"/>
      <c r="F171" s="59"/>
    </row>
    <row r="172" spans="3:6" ht="15.75">
      <c r="C172" s="19"/>
      <c r="D172" s="19"/>
      <c r="E172" s="19"/>
      <c r="F172" s="59"/>
    </row>
    <row r="173" spans="3:6" ht="15.75">
      <c r="C173" s="19"/>
      <c r="D173" s="19"/>
      <c r="E173" s="19"/>
      <c r="F173" s="59"/>
    </row>
    <row r="174" spans="3:6" ht="15.75">
      <c r="C174" s="19"/>
      <c r="D174" s="19"/>
      <c r="E174" s="19"/>
      <c r="F174" s="59"/>
    </row>
    <row r="175" spans="3:6" ht="15.75">
      <c r="C175" s="19"/>
      <c r="D175" s="19"/>
      <c r="E175" s="19"/>
      <c r="F175" s="59"/>
    </row>
    <row r="176" spans="3:6" ht="15.75">
      <c r="C176" s="19"/>
      <c r="D176" s="19"/>
      <c r="E176" s="19"/>
      <c r="F176" s="59"/>
    </row>
    <row r="177" spans="3:6" ht="15.75">
      <c r="C177" s="19"/>
      <c r="D177" s="19"/>
      <c r="E177" s="19"/>
      <c r="F177" s="59"/>
    </row>
    <row r="178" spans="3:6" ht="15.75">
      <c r="C178" s="19"/>
      <c r="D178" s="19"/>
      <c r="E178" s="19"/>
      <c r="F178" s="59"/>
    </row>
    <row r="179" spans="3:6" ht="15.75">
      <c r="C179" s="19"/>
      <c r="D179" s="19"/>
      <c r="E179" s="19"/>
      <c r="F179" s="59"/>
    </row>
    <row r="180" spans="3:6" ht="15.75">
      <c r="C180" s="19"/>
      <c r="D180" s="19"/>
      <c r="E180" s="19"/>
      <c r="F180" s="59"/>
    </row>
    <row r="181" spans="3:6" ht="15.75">
      <c r="C181" s="19"/>
      <c r="D181" s="19"/>
      <c r="E181" s="19"/>
      <c r="F181" s="59"/>
    </row>
    <row r="182" spans="3:6" ht="15.75">
      <c r="C182" s="19"/>
      <c r="D182" s="19"/>
      <c r="E182" s="19"/>
      <c r="F182" s="59"/>
    </row>
    <row r="183" spans="3:6" ht="15.75">
      <c r="C183" s="19"/>
      <c r="D183" s="19"/>
      <c r="E183" s="19"/>
      <c r="F183" s="59"/>
    </row>
    <row r="184" ht="15.75">
      <c r="F184" s="59"/>
    </row>
    <row r="185" ht="15.75">
      <c r="F185" s="59"/>
    </row>
    <row r="186" ht="15.75">
      <c r="F186" s="59"/>
    </row>
    <row r="187" ht="15.75">
      <c r="F187" s="59"/>
    </row>
    <row r="188" ht="15.75">
      <c r="F188" s="59"/>
    </row>
    <row r="189" ht="15.75">
      <c r="F189" s="59"/>
    </row>
    <row r="190" ht="15.75">
      <c r="F190" s="59"/>
    </row>
    <row r="191" ht="15.75">
      <c r="F191" s="59"/>
    </row>
    <row r="192" ht="15.75">
      <c r="F192" s="59"/>
    </row>
    <row r="193" ht="15.75">
      <c r="F193" s="59"/>
    </row>
    <row r="194" ht="15.75">
      <c r="F194" s="59"/>
    </row>
    <row r="195" ht="15.75">
      <c r="F195" s="59"/>
    </row>
    <row r="196" ht="15.75">
      <c r="F196" s="59"/>
    </row>
    <row r="197" ht="15.75">
      <c r="F197" s="59"/>
    </row>
    <row r="198" ht="15.75">
      <c r="F198" s="59"/>
    </row>
    <row r="199" ht="15.75">
      <c r="F199" s="59"/>
    </row>
    <row r="200" ht="15.75">
      <c r="F200" s="59"/>
    </row>
    <row r="201" ht="15.75">
      <c r="F201" s="59"/>
    </row>
    <row r="202" ht="15.75">
      <c r="F202" s="59"/>
    </row>
    <row r="203" ht="15.75">
      <c r="F203" s="59"/>
    </row>
    <row r="204" ht="15.75">
      <c r="F204" s="59"/>
    </row>
    <row r="205" ht="15.75">
      <c r="F205" s="59"/>
    </row>
    <row r="206" ht="15.75">
      <c r="F206" s="59"/>
    </row>
    <row r="207" ht="15.75">
      <c r="F207" s="59"/>
    </row>
    <row r="208" ht="15.75">
      <c r="F208" s="59"/>
    </row>
    <row r="209" ht="15.75">
      <c r="F209" s="59"/>
    </row>
    <row r="210" ht="15.75">
      <c r="F210" s="59"/>
    </row>
    <row r="211" ht="15.75">
      <c r="F211" s="59"/>
    </row>
    <row r="212" ht="15.75">
      <c r="F212" s="59"/>
    </row>
    <row r="213" ht="15.75">
      <c r="F213" s="59"/>
    </row>
    <row r="214" ht="15.75">
      <c r="F214" s="59"/>
    </row>
    <row r="215" ht="15.75">
      <c r="F215" s="59"/>
    </row>
    <row r="216" ht="15.75">
      <c r="F216" s="59"/>
    </row>
    <row r="217" ht="15.75">
      <c r="F217" s="59"/>
    </row>
    <row r="218" ht="15.75">
      <c r="F218" s="59"/>
    </row>
    <row r="219" ht="15.75">
      <c r="F219" s="59"/>
    </row>
    <row r="220" ht="15.75">
      <c r="F220" s="59"/>
    </row>
    <row r="221" ht="15.75">
      <c r="F221" s="59"/>
    </row>
    <row r="222" ht="15.75">
      <c r="F222" s="59"/>
    </row>
    <row r="223" ht="15.75">
      <c r="F223" s="59"/>
    </row>
    <row r="224" ht="15.75">
      <c r="F224" s="59"/>
    </row>
    <row r="225" ht="15.75">
      <c r="F225" s="59"/>
    </row>
    <row r="226" ht="15.75">
      <c r="F226" s="59"/>
    </row>
    <row r="227" ht="15.75">
      <c r="F227" s="59"/>
    </row>
    <row r="228" ht="15.75">
      <c r="F228" s="59"/>
    </row>
    <row r="229" ht="15.75">
      <c r="F229" s="59"/>
    </row>
    <row r="230" ht="15.75">
      <c r="F230" s="59"/>
    </row>
    <row r="231" ht="15.75">
      <c r="F231" s="59"/>
    </row>
    <row r="232" ht="15.75">
      <c r="F232" s="59"/>
    </row>
    <row r="233" ht="15.75">
      <c r="F233" s="59"/>
    </row>
    <row r="234" ht="15.75">
      <c r="F234" s="59"/>
    </row>
    <row r="235" ht="15.75">
      <c r="F235" s="59"/>
    </row>
    <row r="236" ht="15.75">
      <c r="F236" s="59"/>
    </row>
    <row r="237" ht="15.75">
      <c r="F237" s="59"/>
    </row>
    <row r="238" ht="15.75">
      <c r="F238" s="59"/>
    </row>
    <row r="239" ht="15.75">
      <c r="F239" s="59"/>
    </row>
    <row r="240" ht="15.75">
      <c r="F240" s="59"/>
    </row>
    <row r="241" ht="15.75">
      <c r="F241" s="59"/>
    </row>
    <row r="242" ht="15.75">
      <c r="F242" s="59"/>
    </row>
    <row r="243" ht="15.75">
      <c r="F243" s="59"/>
    </row>
    <row r="244" ht="15.75">
      <c r="F244" s="59"/>
    </row>
    <row r="245" ht="15.75">
      <c r="F245" s="59"/>
    </row>
    <row r="246" ht="15.75">
      <c r="F246" s="59"/>
    </row>
    <row r="247" ht="15.75">
      <c r="F247" s="59"/>
    </row>
    <row r="248" ht="15.75">
      <c r="F248" s="59"/>
    </row>
    <row r="249" ht="15.75">
      <c r="F249" s="59"/>
    </row>
    <row r="250" ht="15.75">
      <c r="F250" s="59"/>
    </row>
    <row r="251" ht="15.75">
      <c r="F251" s="59"/>
    </row>
    <row r="252" ht="15.75">
      <c r="F252" s="59"/>
    </row>
    <row r="253" ht="15.75">
      <c r="F253" s="59"/>
    </row>
    <row r="254" ht="15.75">
      <c r="F254" s="59"/>
    </row>
    <row r="255" ht="15.75">
      <c r="F255" s="59"/>
    </row>
    <row r="256" ht="15.75">
      <c r="F256" s="59"/>
    </row>
    <row r="257" ht="15.75">
      <c r="F257" s="59"/>
    </row>
    <row r="258" ht="15.75">
      <c r="F258" s="59"/>
    </row>
    <row r="259" ht="15.75">
      <c r="F259" s="59"/>
    </row>
    <row r="260" ht="15.75">
      <c r="F260" s="59"/>
    </row>
    <row r="261" ht="15.75">
      <c r="F261" s="59"/>
    </row>
    <row r="262" ht="15.75">
      <c r="F262" s="59"/>
    </row>
    <row r="263" ht="15.75">
      <c r="F263" s="59"/>
    </row>
    <row r="264" ht="15.75">
      <c r="F264" s="59"/>
    </row>
    <row r="265" ht="15.75">
      <c r="F265" s="59"/>
    </row>
    <row r="266" ht="15.75">
      <c r="F266" s="59"/>
    </row>
    <row r="267" ht="15.75">
      <c r="F267" s="59"/>
    </row>
    <row r="268" ht="15.75">
      <c r="F268" s="59"/>
    </row>
    <row r="269" ht="15.75">
      <c r="F269" s="59"/>
    </row>
    <row r="270" ht="15.75">
      <c r="F270" s="59"/>
    </row>
    <row r="271" ht="15.75">
      <c r="F271" s="59"/>
    </row>
    <row r="272" ht="15.75">
      <c r="F272" s="59"/>
    </row>
    <row r="273" ht="15.75">
      <c r="F273" s="59"/>
    </row>
    <row r="274" ht="15.75">
      <c r="F274" s="59"/>
    </row>
    <row r="275" ht="15.75">
      <c r="F275" s="59"/>
    </row>
    <row r="276" ht="15.75">
      <c r="F276" s="59"/>
    </row>
    <row r="277" ht="15.75">
      <c r="F277" s="59"/>
    </row>
    <row r="278" ht="15.75">
      <c r="F278" s="59"/>
    </row>
    <row r="279" ht="15.75">
      <c r="F279" s="59"/>
    </row>
    <row r="280" ht="15.75">
      <c r="F280" s="59"/>
    </row>
    <row r="281" ht="15.75">
      <c r="F281" s="59"/>
    </row>
    <row r="282" ht="15.75">
      <c r="F282" s="59"/>
    </row>
    <row r="283" ht="15.75">
      <c r="F283" s="59"/>
    </row>
    <row r="284" ht="15.75">
      <c r="F284" s="59"/>
    </row>
    <row r="285" ht="15.75">
      <c r="F285" s="59"/>
    </row>
    <row r="286" ht="15.75">
      <c r="F286" s="59"/>
    </row>
    <row r="287" ht="15.75">
      <c r="F287" s="59"/>
    </row>
    <row r="288" ht="15.75">
      <c r="F288" s="59"/>
    </row>
    <row r="289" ht="15.75">
      <c r="F289" s="59"/>
    </row>
    <row r="290" ht="15.75">
      <c r="F290" s="59"/>
    </row>
    <row r="291" ht="15.75">
      <c r="F291" s="59"/>
    </row>
    <row r="292" ht="15.75">
      <c r="F292" s="59"/>
    </row>
    <row r="293" ht="15.75">
      <c r="F293" s="59"/>
    </row>
    <row r="294" ht="15.75">
      <c r="F294" s="59"/>
    </row>
    <row r="295" ht="15.75">
      <c r="F295" s="59"/>
    </row>
    <row r="296" ht="15.75">
      <c r="F296" s="59"/>
    </row>
    <row r="297" ht="15.75">
      <c r="F297" s="59"/>
    </row>
    <row r="298" ht="15.75">
      <c r="F298" s="59"/>
    </row>
    <row r="299" ht="15.75">
      <c r="F299" s="59"/>
    </row>
    <row r="300" ht="15.75">
      <c r="F300" s="59"/>
    </row>
    <row r="301" ht="15.75">
      <c r="F301" s="59"/>
    </row>
    <row r="302" ht="15.75">
      <c r="F302" s="59"/>
    </row>
    <row r="303" ht="15.75">
      <c r="F303" s="59"/>
    </row>
    <row r="304" ht="15.75">
      <c r="F304" s="59"/>
    </row>
    <row r="305" ht="15.75">
      <c r="F305" s="59"/>
    </row>
    <row r="306" ht="15.75">
      <c r="F306" s="59"/>
    </row>
    <row r="307" ht="15.75">
      <c r="F307" s="59"/>
    </row>
    <row r="308" ht="15.75">
      <c r="F308" s="59"/>
    </row>
    <row r="309" ht="15.75">
      <c r="F309" s="59"/>
    </row>
    <row r="310" ht="15.75">
      <c r="F310" s="59"/>
    </row>
    <row r="311" ht="15.75">
      <c r="F311" s="59"/>
    </row>
    <row r="312" ht="15.75">
      <c r="F312" s="59"/>
    </row>
    <row r="313" ht="15.75">
      <c r="F313" s="59"/>
    </row>
    <row r="314" ht="15.75">
      <c r="F314" s="59"/>
    </row>
    <row r="315" ht="15.75">
      <c r="F315" s="59"/>
    </row>
    <row r="316" ht="15.75">
      <c r="F316" s="59"/>
    </row>
    <row r="317" ht="15.75">
      <c r="F317" s="59"/>
    </row>
    <row r="318" ht="15.75">
      <c r="F318" s="59"/>
    </row>
    <row r="319" ht="15.75">
      <c r="F319" s="59"/>
    </row>
    <row r="320" ht="15.75">
      <c r="F320" s="59"/>
    </row>
    <row r="321" ht="15.75">
      <c r="F321" s="59"/>
    </row>
    <row r="322" ht="15.75">
      <c r="F322" s="59"/>
    </row>
    <row r="323" ht="15.75">
      <c r="F323" s="59"/>
    </row>
    <row r="324" ht="15.75">
      <c r="F324" s="59"/>
    </row>
    <row r="325" ht="15.75">
      <c r="F325" s="59"/>
    </row>
    <row r="326" ht="15.75">
      <c r="F326" s="59"/>
    </row>
    <row r="327" ht="15.75">
      <c r="F327" s="59"/>
    </row>
    <row r="328" ht="15.75">
      <c r="F328" s="59"/>
    </row>
    <row r="329" ht="15.75">
      <c r="F329" s="59"/>
    </row>
    <row r="330" ht="15.75">
      <c r="F330" s="59"/>
    </row>
    <row r="331" ht="15.75">
      <c r="F331" s="59"/>
    </row>
    <row r="332" ht="15.75">
      <c r="F332" s="59"/>
    </row>
    <row r="333" ht="15.75">
      <c r="F333" s="59"/>
    </row>
    <row r="334" ht="15.75">
      <c r="F334" s="59"/>
    </row>
    <row r="335" ht="15.75">
      <c r="F335" s="59"/>
    </row>
    <row r="336" ht="15.75">
      <c r="F336" s="59"/>
    </row>
    <row r="337" ht="15.75">
      <c r="F337" s="59"/>
    </row>
    <row r="338" ht="15.75">
      <c r="F338" s="59"/>
    </row>
    <row r="339" ht="15.75">
      <c r="F339" s="59"/>
    </row>
    <row r="340" ht="15.75">
      <c r="F340" s="59"/>
    </row>
    <row r="341" ht="15.75">
      <c r="F341" s="59"/>
    </row>
    <row r="342" ht="15.75">
      <c r="F342" s="59"/>
    </row>
    <row r="343" ht="15.75">
      <c r="F343" s="59"/>
    </row>
    <row r="344" ht="15.75">
      <c r="F344" s="59"/>
    </row>
    <row r="345" ht="15.75">
      <c r="F345" s="59"/>
    </row>
    <row r="346" ht="15.75">
      <c r="F346" s="59"/>
    </row>
    <row r="347" ht="15.75">
      <c r="F347" s="59"/>
    </row>
    <row r="348" ht="15.75">
      <c r="F348" s="59"/>
    </row>
    <row r="349" ht="15.75">
      <c r="F349" s="59"/>
    </row>
    <row r="350" ht="15.75">
      <c r="F350" s="59"/>
    </row>
    <row r="351" ht="15.75">
      <c r="F351" s="59"/>
    </row>
    <row r="352" ht="15.75">
      <c r="F352" s="59"/>
    </row>
    <row r="353" ht="15.75">
      <c r="F353" s="59"/>
    </row>
    <row r="354" ht="15.75">
      <c r="F354" s="59"/>
    </row>
    <row r="355" ht="15.75">
      <c r="F355" s="59"/>
    </row>
    <row r="356" ht="15.75">
      <c r="F356" s="59"/>
    </row>
    <row r="357" ht="15.75">
      <c r="F357" s="59"/>
    </row>
    <row r="358" ht="15.75">
      <c r="F358" s="59"/>
    </row>
    <row r="359" ht="15.75">
      <c r="F359" s="59"/>
    </row>
    <row r="360" ht="15.75">
      <c r="F360" s="59"/>
    </row>
    <row r="361" ht="15.75">
      <c r="F361" s="59"/>
    </row>
    <row r="362" ht="15.75">
      <c r="F362" s="59"/>
    </row>
    <row r="363" ht="15.75">
      <c r="F363" s="59"/>
    </row>
    <row r="364" ht="15.75">
      <c r="F364" s="59"/>
    </row>
    <row r="365" ht="15.75">
      <c r="F365" s="59"/>
    </row>
    <row r="366" ht="15.75">
      <c r="F366" s="59"/>
    </row>
    <row r="367" ht="15.75">
      <c r="F367" s="59"/>
    </row>
    <row r="368" ht="15.75">
      <c r="F368" s="59"/>
    </row>
    <row r="369" ht="15.75">
      <c r="F369" s="59"/>
    </row>
    <row r="370" ht="15.75">
      <c r="F370" s="59"/>
    </row>
    <row r="371" ht="15.75">
      <c r="F371" s="59"/>
    </row>
    <row r="372" ht="15.75">
      <c r="F372" s="59"/>
    </row>
    <row r="373" ht="15.75">
      <c r="F373" s="59"/>
    </row>
    <row r="374" ht="15.75">
      <c r="F374" s="59"/>
    </row>
    <row r="375" ht="15.75">
      <c r="F375" s="59"/>
    </row>
    <row r="376" ht="15.75">
      <c r="F376" s="59"/>
    </row>
    <row r="377" ht="15.75">
      <c r="F377" s="59"/>
    </row>
    <row r="378" ht="15.75">
      <c r="F378" s="59"/>
    </row>
    <row r="379" ht="15.75">
      <c r="F379" s="59"/>
    </row>
    <row r="380" ht="15.75">
      <c r="F380" s="59"/>
    </row>
    <row r="381" ht="15.75">
      <c r="F381" s="59"/>
    </row>
    <row r="382" ht="15.75">
      <c r="F382" s="59"/>
    </row>
    <row r="383" ht="15.75">
      <c r="F383" s="59"/>
    </row>
    <row r="384" ht="15.75">
      <c r="F384" s="59"/>
    </row>
    <row r="385" ht="15.75">
      <c r="F385" s="59"/>
    </row>
    <row r="386" ht="15.75">
      <c r="F386" s="59"/>
    </row>
    <row r="387" ht="15.75">
      <c r="F387" s="59"/>
    </row>
    <row r="388" ht="15.75">
      <c r="F388" s="59"/>
    </row>
    <row r="389" ht="15.75">
      <c r="F389" s="59"/>
    </row>
    <row r="390" ht="15.75">
      <c r="F390" s="59"/>
    </row>
    <row r="391" ht="15.75">
      <c r="F391" s="59"/>
    </row>
    <row r="392" ht="15.75">
      <c r="F392" s="59"/>
    </row>
    <row r="393" ht="15.75">
      <c r="F393" s="59"/>
    </row>
    <row r="394" ht="15.75">
      <c r="F394" s="59"/>
    </row>
    <row r="395" ht="15.75">
      <c r="F395" s="59"/>
    </row>
    <row r="396" ht="15.75">
      <c r="F396" s="59"/>
    </row>
    <row r="397" ht="15.75">
      <c r="F397" s="59"/>
    </row>
    <row r="398" ht="15.75">
      <c r="F398" s="59"/>
    </row>
    <row r="399" ht="15.75">
      <c r="F399" s="59"/>
    </row>
    <row r="400" ht="15.75">
      <c r="F400" s="59"/>
    </row>
    <row r="401" ht="15.75">
      <c r="F401" s="59"/>
    </row>
    <row r="402" ht="15.75">
      <c r="F402" s="59"/>
    </row>
    <row r="403" ht="15.75">
      <c r="F403" s="59"/>
    </row>
    <row r="404" ht="15.75">
      <c r="F404" s="59"/>
    </row>
    <row r="405" ht="15.75">
      <c r="F405" s="59"/>
    </row>
    <row r="406" ht="15.75">
      <c r="F406" s="59"/>
    </row>
    <row r="407" ht="15.75">
      <c r="F407" s="59"/>
    </row>
    <row r="408" ht="15.75">
      <c r="F408" s="59"/>
    </row>
    <row r="409" ht="15.75">
      <c r="F409" s="59"/>
    </row>
    <row r="410" ht="15.75">
      <c r="F410" s="59"/>
    </row>
    <row r="411" ht="15.75">
      <c r="F411" s="59"/>
    </row>
    <row r="412" ht="15.75">
      <c r="F412" s="59"/>
    </row>
    <row r="413" ht="15.75">
      <c r="F413" s="59"/>
    </row>
    <row r="414" ht="15.75">
      <c r="F414" s="59"/>
    </row>
  </sheetData>
  <sheetProtection/>
  <mergeCells count="10">
    <mergeCell ref="A9:F9"/>
    <mergeCell ref="A8:F8"/>
    <mergeCell ref="E10:F10"/>
    <mergeCell ref="A136:F136"/>
    <mergeCell ref="A1:F1"/>
    <mergeCell ref="A2:F2"/>
    <mergeCell ref="A3:F3"/>
    <mergeCell ref="A4:F4"/>
    <mergeCell ref="A5:F5"/>
    <mergeCell ref="A7:F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5">
      <selection activeCell="H19" sqref="H19"/>
    </sheetView>
  </sheetViews>
  <sheetFormatPr defaultColWidth="9.00390625" defaultRowHeight="12.75"/>
  <cols>
    <col min="1" max="1" width="7.125" style="36" customWidth="1"/>
    <col min="2" max="2" width="36.625" style="36" customWidth="1"/>
    <col min="3" max="3" width="52.125" style="36" customWidth="1"/>
    <col min="4" max="4" width="15.25390625" style="36" customWidth="1"/>
    <col min="5" max="16384" width="9.125" style="36" customWidth="1"/>
  </cols>
  <sheetData>
    <row r="1" spans="1:4" s="35" customFormat="1" ht="15">
      <c r="A1" s="105" t="s">
        <v>218</v>
      </c>
      <c r="B1" s="105"/>
      <c r="C1" s="105"/>
      <c r="D1" s="105"/>
    </row>
    <row r="2" spans="1:4" s="35" customFormat="1" ht="15">
      <c r="A2" s="105" t="s">
        <v>187</v>
      </c>
      <c r="B2" s="105"/>
      <c r="C2" s="105"/>
      <c r="D2" s="105"/>
    </row>
    <row r="3" spans="1:4" s="35" customFormat="1" ht="15">
      <c r="A3" s="105" t="s">
        <v>188</v>
      </c>
      <c r="B3" s="105"/>
      <c r="C3" s="105"/>
      <c r="D3" s="105"/>
    </row>
    <row r="4" spans="1:4" s="35" customFormat="1" ht="15">
      <c r="A4" s="105" t="s">
        <v>189</v>
      </c>
      <c r="B4" s="105"/>
      <c r="C4" s="105"/>
      <c r="D4" s="105"/>
    </row>
    <row r="5" spans="1:4" s="44" customFormat="1" ht="15">
      <c r="A5" s="106" t="s">
        <v>248</v>
      </c>
      <c r="B5" s="106"/>
      <c r="C5" s="106"/>
      <c r="D5" s="106"/>
    </row>
    <row r="6" spans="1:4" ht="39.75" customHeight="1">
      <c r="A6" s="107" t="s">
        <v>210</v>
      </c>
      <c r="B6" s="107"/>
      <c r="C6" s="107"/>
      <c r="D6" s="107"/>
    </row>
    <row r="7" spans="1:6" s="45" customFormat="1" ht="12.75" customHeight="1">
      <c r="A7" s="103" t="s">
        <v>195</v>
      </c>
      <c r="B7" s="103"/>
      <c r="C7" s="103"/>
      <c r="D7" s="103"/>
      <c r="E7" s="43"/>
      <c r="F7" s="43"/>
    </row>
    <row r="8" spans="1:4" ht="12.75" customHeight="1">
      <c r="A8" s="37"/>
      <c r="B8" s="37"/>
      <c r="C8" s="37"/>
      <c r="D8" s="37"/>
    </row>
    <row r="9" spans="1:4" ht="30" customHeight="1">
      <c r="A9" s="108" t="s">
        <v>190</v>
      </c>
      <c r="B9" s="108" t="s">
        <v>191</v>
      </c>
      <c r="C9" s="108" t="s">
        <v>192</v>
      </c>
      <c r="D9" s="108" t="s">
        <v>214</v>
      </c>
    </row>
    <row r="10" spans="1:4" ht="20.25" customHeight="1">
      <c r="A10" s="108"/>
      <c r="B10" s="108"/>
      <c r="C10" s="108"/>
      <c r="D10" s="108"/>
    </row>
    <row r="11" spans="1:4" s="46" customFormat="1" ht="39.75" customHeight="1">
      <c r="A11" s="38">
        <v>1</v>
      </c>
      <c r="B11" s="48" t="s">
        <v>196</v>
      </c>
      <c r="C11" s="39" t="s">
        <v>215</v>
      </c>
      <c r="D11" s="92">
        <v>100000</v>
      </c>
    </row>
    <row r="12" spans="1:4" s="46" customFormat="1" ht="47.25">
      <c r="A12" s="38">
        <v>2</v>
      </c>
      <c r="B12" s="49" t="s">
        <v>197</v>
      </c>
      <c r="C12" s="39" t="s">
        <v>215</v>
      </c>
      <c r="D12" s="92">
        <v>20000</v>
      </c>
    </row>
    <row r="13" spans="1:4" s="46" customFormat="1" ht="30" customHeight="1">
      <c r="A13" s="38">
        <v>3</v>
      </c>
      <c r="B13" s="49" t="s">
        <v>198</v>
      </c>
      <c r="C13" s="39" t="s">
        <v>215</v>
      </c>
      <c r="D13" s="92">
        <v>40000</v>
      </c>
    </row>
    <row r="14" spans="1:4" s="46" customFormat="1" ht="30" customHeight="1">
      <c r="A14" s="38">
        <v>4</v>
      </c>
      <c r="B14" s="49" t="s">
        <v>199</v>
      </c>
      <c r="C14" s="39" t="s">
        <v>215</v>
      </c>
      <c r="D14" s="92">
        <v>200000</v>
      </c>
    </row>
    <row r="15" spans="1:4" s="55" customFormat="1" ht="30" customHeight="1">
      <c r="A15" s="38">
        <v>5</v>
      </c>
      <c r="B15" s="49" t="s">
        <v>216</v>
      </c>
      <c r="C15" s="39" t="s">
        <v>215</v>
      </c>
      <c r="D15" s="92">
        <v>20000</v>
      </c>
    </row>
    <row r="16" spans="1:4" s="46" customFormat="1" ht="30" customHeight="1">
      <c r="A16" s="38">
        <v>6</v>
      </c>
      <c r="B16" s="49" t="s">
        <v>200</v>
      </c>
      <c r="C16" s="39" t="s">
        <v>215</v>
      </c>
      <c r="D16" s="92">
        <v>100000</v>
      </c>
    </row>
    <row r="17" spans="1:4" s="46" customFormat="1" ht="52.5" customHeight="1">
      <c r="A17" s="38">
        <v>7</v>
      </c>
      <c r="B17" s="49" t="s">
        <v>201</v>
      </c>
      <c r="C17" s="39" t="s">
        <v>215</v>
      </c>
      <c r="D17" s="92">
        <v>40000</v>
      </c>
    </row>
    <row r="18" spans="1:4" s="46" customFormat="1" ht="30" customHeight="1">
      <c r="A18" s="38">
        <v>8</v>
      </c>
      <c r="B18" s="50" t="s">
        <v>217</v>
      </c>
      <c r="C18" s="39" t="s">
        <v>215</v>
      </c>
      <c r="D18" s="92">
        <v>200000</v>
      </c>
    </row>
    <row r="19" spans="1:4" s="46" customFormat="1" ht="48" customHeight="1">
      <c r="A19" s="38">
        <v>9</v>
      </c>
      <c r="B19" s="50" t="s">
        <v>202</v>
      </c>
      <c r="C19" s="39" t="s">
        <v>215</v>
      </c>
      <c r="D19" s="92">
        <v>50000</v>
      </c>
    </row>
    <row r="20" spans="1:4" s="46" customFormat="1" ht="30" customHeight="1">
      <c r="A20" s="38">
        <v>10</v>
      </c>
      <c r="B20" s="49" t="s">
        <v>203</v>
      </c>
      <c r="C20" s="39" t="s">
        <v>215</v>
      </c>
      <c r="D20" s="92">
        <v>100000</v>
      </c>
    </row>
    <row r="21" spans="1:4" s="46" customFormat="1" ht="30" customHeight="1">
      <c r="A21" s="38">
        <v>11</v>
      </c>
      <c r="B21" s="49" t="s">
        <v>204</v>
      </c>
      <c r="C21" s="39" t="s">
        <v>215</v>
      </c>
      <c r="D21" s="92">
        <v>50000</v>
      </c>
    </row>
    <row r="22" spans="1:4" s="46" customFormat="1" ht="30" customHeight="1">
      <c r="A22" s="38">
        <v>12</v>
      </c>
      <c r="B22" s="49" t="s">
        <v>205</v>
      </c>
      <c r="C22" s="39" t="s">
        <v>215</v>
      </c>
      <c r="D22" s="92">
        <v>110000</v>
      </c>
    </row>
    <row r="23" spans="1:4" s="46" customFormat="1" ht="30" customHeight="1">
      <c r="A23" s="38">
        <v>13</v>
      </c>
      <c r="B23" s="50" t="s">
        <v>206</v>
      </c>
      <c r="C23" s="39" t="s">
        <v>215</v>
      </c>
      <c r="D23" s="92">
        <v>100000</v>
      </c>
    </row>
    <row r="24" spans="1:4" s="46" customFormat="1" ht="30" customHeight="1">
      <c r="A24" s="38">
        <v>14</v>
      </c>
      <c r="B24" s="49" t="s">
        <v>207</v>
      </c>
      <c r="C24" s="39" t="s">
        <v>215</v>
      </c>
      <c r="D24" s="92">
        <v>50000</v>
      </c>
    </row>
    <row r="25" spans="1:4" s="46" customFormat="1" ht="30" customHeight="1">
      <c r="A25" s="38">
        <v>15</v>
      </c>
      <c r="B25" s="49" t="s">
        <v>208</v>
      </c>
      <c r="C25" s="39" t="s">
        <v>215</v>
      </c>
      <c r="D25" s="92">
        <v>30000</v>
      </c>
    </row>
    <row r="26" spans="1:4" s="46" customFormat="1" ht="30" customHeight="1">
      <c r="A26" s="38">
        <v>16</v>
      </c>
      <c r="B26" s="49" t="s">
        <v>209</v>
      </c>
      <c r="C26" s="39" t="s">
        <v>215</v>
      </c>
      <c r="D26" s="92">
        <v>10000</v>
      </c>
    </row>
    <row r="27" spans="1:4" ht="36.75" customHeight="1">
      <c r="A27" s="38">
        <v>17</v>
      </c>
      <c r="B27" s="48" t="s">
        <v>193</v>
      </c>
      <c r="C27" s="39" t="s">
        <v>215</v>
      </c>
      <c r="D27" s="92">
        <v>1930000</v>
      </c>
    </row>
    <row r="28" spans="1:4" ht="15.75">
      <c r="A28" s="40"/>
      <c r="B28" s="41" t="s">
        <v>194</v>
      </c>
      <c r="C28" s="42"/>
      <c r="D28" s="92">
        <f>SUM(D11:D27)</f>
        <v>3150000</v>
      </c>
    </row>
    <row r="30" spans="1:4" ht="15.75">
      <c r="A30" s="109" t="s">
        <v>249</v>
      </c>
      <c r="B30" s="109"/>
      <c r="C30" s="109"/>
      <c r="D30" s="109"/>
    </row>
    <row r="31" ht="15" customHeight="1"/>
  </sheetData>
  <sheetProtection/>
  <mergeCells count="12">
    <mergeCell ref="A9:A10"/>
    <mergeCell ref="B9:B10"/>
    <mergeCell ref="C9:C10"/>
    <mergeCell ref="D9:D10"/>
    <mergeCell ref="A30:D30"/>
    <mergeCell ref="A7:D7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2016-11-29T09:08:07Z</cp:lastPrinted>
  <dcterms:created xsi:type="dcterms:W3CDTF">2003-10-27T11:59:24Z</dcterms:created>
  <dcterms:modified xsi:type="dcterms:W3CDTF">2016-11-29T09:08:14Z</dcterms:modified>
  <cp:category/>
  <cp:version/>
  <cp:contentType/>
  <cp:contentStatus/>
</cp:coreProperties>
</file>