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6" windowWidth="16800" windowHeight="10560" tabRatio="934" firstSheet="2" activeTab="4"/>
  </bookViews>
  <sheets>
    <sheet name="Нормативы " sheetId="1" r:id="rId1"/>
    <sheet name="администраторы доходов" sheetId="2" r:id="rId2"/>
    <sheet name="администраторы источников" sheetId="3" r:id="rId3"/>
    <sheet name="доходы 2017" sheetId="4" r:id="rId4"/>
    <sheet name="доходы 2018 и 2019" sheetId="5" r:id="rId5"/>
    <sheet name="разд, подр 2017" sheetId="6" r:id="rId6"/>
    <sheet name="разд, подр 2018 и 2019" sheetId="7" r:id="rId7"/>
    <sheet name="программы 2017" sheetId="8" r:id="rId8"/>
    <sheet name="программы 2018 и 2019" sheetId="9" r:id="rId9"/>
    <sheet name="Ведом новое 2017" sheetId="10" r:id="rId10"/>
    <sheet name="Вед-во новое 2018-2019" sheetId="11" r:id="rId11"/>
    <sheet name="дотация 2017" sheetId="12" r:id="rId12"/>
    <sheet name="дотация 2018 и 2019" sheetId="13" r:id="rId13"/>
    <sheet name="воинский учет 2017" sheetId="14" r:id="rId14"/>
    <sheet name="воин 2018-2019" sheetId="15" r:id="rId15"/>
    <sheet name="иные 2017" sheetId="16" r:id="rId16"/>
    <sheet name="иные 2018-2019" sheetId="17" r:id="rId17"/>
    <sheet name="Дороги 2017" sheetId="18" r:id="rId18"/>
    <sheet name="Дороги 2018-2019" sheetId="19" r:id="rId19"/>
    <sheet name="Иные городу 2017" sheetId="20" r:id="rId20"/>
    <sheet name="Иные городу 2018-2019" sheetId="21" r:id="rId21"/>
  </sheets>
  <externalReferences>
    <externalReference r:id="rId24"/>
  </externalReferences>
  <definedNames>
    <definedName name="_xlnm.Print_Titles" localSheetId="9">'Ведом новое 2017'!$10:$11</definedName>
    <definedName name="_xlnm.Print_Titles" localSheetId="5">'разд, подр 2017'!$10:$11</definedName>
    <definedName name="_xlnm.Print_Area" localSheetId="0">'Нормативы '!$A$1:$C$68</definedName>
  </definedNames>
  <calcPr fullCalcOnLoad="1"/>
</workbook>
</file>

<file path=xl/sharedStrings.xml><?xml version="1.0" encoding="utf-8"?>
<sst xmlns="http://schemas.openxmlformats.org/spreadsheetml/2006/main" count="5947" uniqueCount="1031">
  <si>
    <t>ДОХОДЫ ОТ УПЛАТЫ АДМИНИСТРАТИВНЫХ ПЛАТЕЖЕЙ И СБОРОВ</t>
  </si>
  <si>
    <t>000 1 17 02020 10 0000 180</t>
  </si>
  <si>
    <t>000 1 17 14030 10 0000 180</t>
  </si>
  <si>
    <t>ДОХОДЫ ОТ БЕЗВОЗМЕЗДНЫХ ПОСТУПЛЕНИЙ</t>
  </si>
  <si>
    <t>000 2 18 05010 10 0000 151</t>
  </si>
  <si>
    <t>000 2 18 05020 10 0000 151</t>
  </si>
  <si>
    <t>000 2 18 05010 10 0000 180</t>
  </si>
  <si>
    <t>000 2 18 05020 10 0000 180</t>
  </si>
  <si>
    <t>000 2 18 05030 10 0000 180</t>
  </si>
  <si>
    <t>000 1 17 05050 10 0000 180</t>
  </si>
  <si>
    <t>000 1 17 01050 10 0000 180</t>
  </si>
  <si>
    <t>000 1 16 90050 10 0000 140</t>
  </si>
  <si>
    <t>000 1 16 32000 10 0000 140</t>
  </si>
  <si>
    <t>000 1 16 23052 10 0000 140</t>
  </si>
  <si>
    <t>000 1 16 23051 10 0000 140</t>
  </si>
  <si>
    <t>000 1 16 21050 10 0000 140</t>
  </si>
  <si>
    <t>000 1 15 02050 10 0000 140</t>
  </si>
  <si>
    <t>000 1 14 03050 10 0000 440</t>
  </si>
  <si>
    <t>000 1 14 03050 10 0000 410</t>
  </si>
  <si>
    <t>000 1 13 02995 10 0000 130</t>
  </si>
  <si>
    <t>000 1 13 02065 10 0000 130</t>
  </si>
  <si>
    <t>000 1 13 01995 10 0000 130</t>
  </si>
  <si>
    <t>000 1 09 04053 10 0000 110</t>
  </si>
  <si>
    <t>Мероприятия по развитию малого и среднего предпринимательства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</si>
  <si>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</si>
  <si>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</si>
  <si>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</si>
  <si>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</si>
  <si>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Дорожное хозяйство (дорожные фонды)</t>
  </si>
  <si>
    <t>Межбюджетные трансферты</t>
  </si>
  <si>
    <t>Ведомственная структура расходов  бюджета муниципального района</t>
  </si>
  <si>
    <t>НАЛОГОВЫЕ И НЕНАЛОГОВЫЕ ДОХОДЫ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</si>
  <si>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</si>
  <si>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Финансовое управление администрации муниципального района Мелеузовский район Республики Башкортостан</t>
  </si>
  <si>
    <t>01 06 04 00 05 0000 810</t>
  </si>
  <si>
    <t>01 05 02 01 05 0000 610</t>
  </si>
  <si>
    <t>01 05 02 01 05 0000 510</t>
  </si>
  <si>
    <t>01 06 05 01 05 0000 640</t>
  </si>
  <si>
    <t>Прочие доходы от компенсации затрат бюджетов муниципальных районов</t>
  </si>
  <si>
    <t xml:space="preserve">1 16 51030 02 0000 140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</si>
  <si>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</si>
  <si>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(в процентах)</t>
  </si>
  <si>
    <t>Коды бюджетной классификации Российской Федерации</t>
  </si>
  <si>
    <t>Наименование дохода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</si>
  <si>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</si>
  <si>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1 08 07150 01 0000 110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</si>
  <si>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</si>
  <si>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</si>
  <si>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</si>
  <si>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</si>
  <si>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1 01 02010 01 0000 110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</si>
  <si>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</si>
  <si>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</si>
  <si>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</si>
  <si>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</si>
  <si>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БЕЗВОЗМЕЗДНЫЕ ПОСТУПЛЕНИЯ</t>
  </si>
  <si>
    <t>НАЛОГИ НА ПРИБЫЛЬ, ДОХОДЫ</t>
  </si>
  <si>
    <t>Республики Башкортостан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</si>
  <si>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</si>
  <si>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</si>
  <si>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</si>
  <si>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</si>
  <si>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</si>
  <si>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</si>
  <si>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</si>
  <si>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</si>
  <si>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</si>
  <si>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</si>
  <si>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</si>
  <si>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</si>
  <si>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</si>
  <si>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</si>
  <si>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</si>
  <si>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</si>
  <si>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</si>
  <si>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</si>
  <si>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</si>
  <si>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</si>
  <si>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</si>
  <si>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</si>
  <si>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</si>
  <si>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</si>
  <si>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1 08 07174 01 0000 110</t>
  </si>
  <si>
    <t>Мероприятия в области физической культуры и спорта</t>
  </si>
  <si>
    <t>9999</t>
  </si>
  <si>
    <t>999</t>
  </si>
  <si>
    <t>Плата за сбросы загрязняющих веществ в водные объекты</t>
  </si>
  <si>
    <t>1 16 25010 01 0000 140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</si>
  <si>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</si>
  <si>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</si>
  <si>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</si>
  <si>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</si>
  <si>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</si>
  <si>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</si>
  <si>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Председатель  Совета                                                                                           А.В. Суботин                    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</si>
  <si>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</si>
  <si>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</si>
  <si>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</si>
  <si>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</si>
  <si>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</si>
  <si>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</si>
  <si>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</si>
  <si>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</si>
  <si>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</si>
  <si>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2 02 02000 00 0000 000</t>
  </si>
  <si>
    <t>1 11 05035 05 0000 120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</si>
  <si>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</si>
  <si>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</si>
  <si>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</si>
  <si>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</si>
  <si>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</si>
  <si>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</si>
  <si>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</si>
  <si>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1 16 41000 01 0000 140</t>
  </si>
  <si>
    <t>1 16 45000 01 0000 140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</si>
  <si>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</si>
  <si>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</si>
  <si>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</si>
  <si>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</si>
  <si>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</si>
  <si>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</si>
  <si>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</si>
  <si>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</si>
  <si>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</si>
  <si>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</si>
  <si>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1 11 05020 00 0000 120</t>
  </si>
  <si>
    <t>1 14 00000 00 0000 000</t>
  </si>
  <si>
    <t>ДОХОДЫ ОТ ПРОДАЖИ МАТЕРИАЛЬНЫХ И НЕМАТЕРИАЛЬНЫХ АКТИВОВ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</si>
  <si>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</si>
  <si>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</si>
  <si>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2 02 03020 05 0000 151</t>
  </si>
  <si>
    <t>2 02 03015 05 0000 151</t>
  </si>
  <si>
    <t>2 02 00000 00 0000 000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</si>
  <si>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</si>
  <si>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</si>
  <si>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</si>
  <si>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</si>
  <si>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</si>
  <si>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</si>
  <si>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</si>
  <si>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Администрация муниципального района Мелеузовский район Республики Башкортостан</t>
  </si>
  <si>
    <t>1 14 01050 05 0000 410</t>
  </si>
  <si>
    <t>1 01 02040 01 0000 110</t>
  </si>
  <si>
    <t>1 11 05010 00 0000 120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</si>
  <si>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</si>
  <si>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</si>
  <si>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</si>
  <si>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</si>
  <si>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</si>
  <si>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</si>
  <si>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</si>
  <si>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</si>
  <si>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</si>
  <si>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1 14 06010 00 0000 430</t>
  </si>
  <si>
    <t>1 17 01050 05 0000 180</t>
  </si>
  <si>
    <t>Невыясненные поступления, зачисляемые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</si>
  <si>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</si>
  <si>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792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</si>
  <si>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</si>
  <si>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</si>
  <si>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</si>
  <si>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</si>
  <si>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1 16 03010 01 0000 140</t>
  </si>
  <si>
    <t>1 11 09045 05 0000 120</t>
  </si>
  <si>
    <t>1 14 03050 05 0000 410</t>
  </si>
  <si>
    <t>1 14 03050 05 0000 440</t>
  </si>
  <si>
    <t>Сумма, тыс. рублей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</si>
  <si>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</si>
  <si>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</si>
  <si>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</si>
  <si>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2 00 00000 00 0000 000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</si>
  <si>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</si>
  <si>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</si>
  <si>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</si>
  <si>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</si>
  <si>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</si>
  <si>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</si>
  <si>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</si>
  <si>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</si>
  <si>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</si>
  <si>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</si>
  <si>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</si>
  <si>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</si>
  <si>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</si>
  <si>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</si>
  <si>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</si>
  <si>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</si>
  <si>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</si>
  <si>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</si>
  <si>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</si>
  <si>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</si>
  <si>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</si>
  <si>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</si>
  <si>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</si>
  <si>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</si>
  <si>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1 11 09035 05 0000 120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</si>
  <si>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</si>
  <si>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1 16 37040 05 0000 140</t>
  </si>
  <si>
    <t xml:space="preserve">Невыясненные поступления, зачисляемые в бюджеты муниципальных районов </t>
  </si>
  <si>
    <t xml:space="preserve">&lt;2&gt; 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</si>
  <si>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</si>
  <si>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</si>
  <si>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</si>
  <si>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</si>
  <si>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</si>
  <si>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</si>
  <si>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РБ</t>
  </si>
  <si>
    <t>МБ</t>
  </si>
  <si>
    <t>ФБ</t>
  </si>
  <si>
    <t>Получение кредитов от других бюджетов бюджетной системы Российской Федерации бюджету муниципального района в валюте Российской Федерации</t>
  </si>
  <si>
    <t>Субвенции бюджетам муниципальных районов на выплату дотаций бюджетам поселений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</si>
  <si>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</si>
  <si>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</si>
  <si>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</si>
  <si>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</si>
  <si>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</si>
  <si>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</si>
  <si>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 бюджетов городских поселений</t>
  </si>
  <si>
    <t>000 1 17 14030 13 0000 180</t>
  </si>
  <si>
    <t>Средства самообложения граждан, зачисляемые в бюджеты городских поселений</t>
  </si>
  <si>
    <t>000 2 18 05010 13 0000 151</t>
  </si>
  <si>
    <t>000 2 18 05020 13 0000 151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</si>
  <si>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</si>
  <si>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000 2 18 05010 13 0000 180</t>
  </si>
  <si>
    <t>Доходы бюджетов городских поселений от возврата бюджетными учреждениями остатков субсидий прошлых лет</t>
  </si>
  <si>
    <t>000 2 18 05020 13 0000 180</t>
  </si>
  <si>
    <t>Доходы бюджетов городских поселений от возврата автономными учреждениями остатков субсидий прошлых лет</t>
  </si>
  <si>
    <t>000 2 18 05030 13 0000 180</t>
  </si>
  <si>
    <t>Доходы бюджетов городских поселений от возврата иными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</si>
  <si>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</si>
  <si>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</si>
  <si>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Примечание.</t>
  </si>
  <si>
    <t>01 02 00 00 05 0000 710</t>
  </si>
  <si>
    <t>Получение кредитов от кредитных организаций бюджету муниципального района в валюте Российской Федерации</t>
  </si>
  <si>
    <t>Погашение кредитов от кредитных организаций бюджету муниципального района в валюте Российской Федерации</t>
  </si>
  <si>
    <t>01 03 01 00 05 0000 710</t>
  </si>
  <si>
    <r>
      <t xml:space="preserve">ДОХОДЫ ОТ ПОГАШЕНИЯ ЗАДОЛЖЕННОСТИ </t>
    </r>
    <r>
      <rPr>
        <b/>
        <sz val="12"/>
        <rFont val="Times New Roman"/>
        <family val="1"/>
      </rPr>
      <t>И ПЕРЕРАСЧЕТОВ ПО ОТМЕНЕННЫМ НАЛОГАМ, СБОРАМ И ИНЫМ ОБЯЗАТЕЛЬНЫМ ПЛАТЕЖАМ</t>
    </r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</si>
  <si>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</si>
  <si>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</si>
  <si>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</si>
  <si>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</si>
  <si>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</si>
  <si>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</si>
  <si>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к решению Совета муниципального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</si>
  <si>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</si>
  <si>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</si>
  <si>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</si>
  <si>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</si>
  <si>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</si>
  <si>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</si>
  <si>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</si>
  <si>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</si>
  <si>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</si>
  <si>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</si>
  <si>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</si>
  <si>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</si>
  <si>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</si>
  <si>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</si>
  <si>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</si>
  <si>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1 16 25020 01 0000 140</t>
  </si>
  <si>
    <t>0111</t>
  </si>
  <si>
    <t>0113</t>
  </si>
  <si>
    <t xml:space="preserve">Сельское поселение Мелеузовский сельсовет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</si>
  <si>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</si>
  <si>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</si>
  <si>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</si>
  <si>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</si>
  <si>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</si>
  <si>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</si>
  <si>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</si>
  <si>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</si>
  <si>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</si>
  <si>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</si>
  <si>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</si>
  <si>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706</t>
  </si>
  <si>
    <t>Доходы от продажи квартир, находящихся в собственности муниципальных районов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</si>
  <si>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</si>
  <si>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</si>
  <si>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</si>
  <si>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</si>
  <si>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1 11 09015 05 0000 120</t>
  </si>
  <si>
    <t>Безвозмездные поступления &lt;1&gt;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</si>
  <si>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</si>
  <si>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</si>
  <si>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нематериальных активов, находящихся в собственности муниципальных районов</t>
  </si>
  <si>
    <t>1401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</si>
  <si>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</si>
  <si>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1 14 02000 00 0000 000</t>
  </si>
  <si>
    <t>главного администратора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</si>
  <si>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</si>
  <si>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выдачу разрешения на установку рекламной конструкции</t>
  </si>
  <si>
    <t>1 07 00000 00 0000 000</t>
  </si>
  <si>
    <t>1 07 01020 01 0000 110</t>
  </si>
  <si>
    <t>1 13 01540 05 0000 130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</si>
  <si>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</si>
  <si>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</si>
  <si>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</si>
  <si>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</si>
  <si>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</si>
  <si>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</si>
  <si>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</si>
  <si>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</si>
  <si>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</si>
  <si>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компенсации затрат  бюджетов муниципальных районов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</si>
  <si>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осуществляющими перевозки тяжеловесных и  (или) крупногабаритных грузов, зачисляемые в бюджеты муниципальных районов  </t>
  </si>
  <si>
    <t>Плата за использование лесов, расположенных на землях иных категорий, находящихся в  собственности муниципальных районов, в части платы по договору купли-продажи лесных насаждений</t>
  </si>
  <si>
    <t xml:space="preserve">Плата за использование лесов, расположенных на землях иных категорий, находящихся в собственности муниципальных районов, в части арендной платы </t>
  </si>
  <si>
    <r>
      <t xml:space="preserve">Платежи, взимаемые органами </t>
    </r>
    <r>
      <rPr>
        <sz val="12"/>
        <rFont val="Times New Roman"/>
        <family val="1"/>
      </rPr>
      <t xml:space="preserve">местного самоуправления </t>
    </r>
    <r>
      <rPr>
        <sz val="12"/>
        <color indexed="8"/>
        <rFont val="Times New Roman"/>
        <family val="1"/>
      </rPr>
      <t>(организациями) муниципальных районов за выполнение определенных функций</t>
    </r>
  </si>
  <si>
    <t>Земельный налог (по обязательствам, возникшим до 1 января 2006 года), мобилизуемый на территориях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</si>
  <si>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</si>
  <si>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</si>
  <si>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</si>
  <si>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</si>
  <si>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</si>
  <si>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</si>
  <si>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ШТРАФОВ, САНКЦИЙ, ВОЗМЕЩЕНИЙ УЩЕРБА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</si>
  <si>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</si>
  <si>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</si>
  <si>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</si>
  <si>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</si>
  <si>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</si>
  <si>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</si>
  <si>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</si>
  <si>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</si>
  <si>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</si>
  <si>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000 1 17 01050 13 0000 180</t>
  </si>
  <si>
    <t>Невыясненные поступления, зачисляемые в бюджеты городских поселений</t>
  </si>
  <si>
    <t>000 1 17 02020 13 0000 180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</si>
  <si>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</si>
  <si>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000 1 17 05050 13 0000 180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</si>
  <si>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</si>
  <si>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</si>
  <si>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</si>
  <si>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</si>
  <si>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</si>
  <si>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</si>
  <si>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</si>
  <si>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 xml:space="preserve">&lt;1&gt; 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</si>
  <si>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</si>
  <si>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</si>
  <si>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</si>
  <si>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</si>
  <si>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</si>
  <si>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</si>
  <si>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</si>
  <si>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</si>
  <si>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</si>
  <si>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</si>
  <si>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</si>
  <si>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</si>
  <si>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</si>
  <si>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</si>
  <si>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</si>
  <si>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</si>
  <si>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</si>
  <si>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</si>
  <si>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</si>
  <si>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</si>
  <si>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</si>
  <si>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</si>
  <si>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</si>
  <si>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</si>
  <si>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</si>
  <si>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</si>
  <si>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</si>
  <si>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1 05 01050 01 0000 110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</si>
  <si>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</si>
  <si>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</si>
  <si>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</si>
  <si>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</si>
  <si>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</si>
  <si>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</si>
  <si>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</si>
  <si>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</si>
  <si>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</si>
  <si>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</si>
  <si>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</si>
  <si>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</si>
  <si>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</si>
  <si>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</si>
  <si>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</si>
  <si>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</si>
  <si>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</si>
  <si>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</si>
  <si>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1 01 02030 01 0000 110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</si>
  <si>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</si>
  <si>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</si>
  <si>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</si>
  <si>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1 11 07015 05 0000 120</t>
  </si>
  <si>
    <t>1 14 06013 10 0000 430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</si>
  <si>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</si>
  <si>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</si>
  <si>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1 11 09025 05 0000 120</t>
  </si>
  <si>
    <t xml:space="preserve">Поступления доходов в бюджет муниципального района 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</si>
  <si>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</si>
  <si>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1 14 04050 05 0000 420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</si>
  <si>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</si>
  <si>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</si>
  <si>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</si>
  <si>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1 16 06000 01 0000 140</t>
  </si>
  <si>
    <t>1 16 25030 01 0000 140</t>
  </si>
  <si>
    <t>Защита населения и территории от чрезвычайных ситуаций природного и техногенного характера, гражданская оборона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</si>
  <si>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</si>
  <si>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</si>
  <si>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</si>
  <si>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</si>
  <si>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</si>
  <si>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</si>
  <si>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Содержание и обслуживание муниципальной казны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</si>
  <si>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</si>
  <si>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</si>
  <si>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</si>
  <si>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</si>
  <si>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</si>
  <si>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</si>
  <si>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</si>
  <si>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</si>
  <si>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</si>
  <si>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АДМИНИСТРАЦИЯ МУНИЦИПАЛЬНОГО РАЙОНА МЕЛЕУЗОВСКИЙ РАЙОН РЕСПУБЛИКИ БАШКОРТОСТАН</t>
  </si>
  <si>
    <t>1 11 07000 00 0000 120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</si>
  <si>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</si>
  <si>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</si>
  <si>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</si>
  <si>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</si>
  <si>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</si>
  <si>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1 05 01020 01 0000 110</t>
  </si>
  <si>
    <t>1 14 02053 05 0000 410</t>
  </si>
  <si>
    <t>В части доходов, зачисляемых в бюджет муниципального района Мелеузовский район Республики Башкортостан, в пределах компетенции главных администраторов доходов бюджета муниципального района Мелеузовский район Республики Башкортостан.</t>
  </si>
  <si>
    <t>Доходы от продажи земельных участков, государственная собственность на которые не разграничена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</si>
  <si>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</si>
  <si>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</si>
  <si>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</si>
  <si>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</si>
  <si>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</si>
  <si>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</si>
  <si>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</t>
  </si>
  <si>
    <t>1 05 02010 02 0000 110</t>
  </si>
  <si>
    <t>1 05 03010 01 0000 110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</si>
  <si>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</si>
  <si>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</si>
  <si>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</si>
  <si>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</si>
  <si>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</si>
  <si>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</si>
  <si>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</si>
  <si>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</si>
  <si>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1 12 01010 01 0000 120</t>
  </si>
  <si>
    <t>1 12 01020 01 0000 120</t>
  </si>
  <si>
    <t>1 12 01030 01 0000 120</t>
  </si>
  <si>
    <t>1 12 01040 01 0000 120</t>
  </si>
  <si>
    <t>1 12 01050 01 0000 120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</si>
  <si>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</si>
  <si>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</si>
  <si>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</si>
  <si>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</si>
  <si>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</si>
  <si>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</si>
  <si>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</si>
  <si>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</si>
  <si>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</si>
  <si>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Председатель  Совета                                                                                     А.В. Суботин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</si>
  <si>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</si>
  <si>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Приложение № 12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</si>
  <si>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</si>
  <si>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</si>
  <si>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</si>
  <si>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</si>
  <si>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Приложение № 13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</si>
  <si>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</si>
  <si>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</si>
  <si>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Председатель  Совета                                                                                                  А.В. Суботин</t>
  </si>
  <si>
    <t>Погашение кредитов от других бюджетов бюджетной системы Российской Федерации бюджету муниципального района в валюте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</si>
  <si>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</si>
  <si>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</si>
  <si>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</si>
  <si>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</si>
  <si>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</si>
  <si>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</si>
  <si>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</si>
  <si>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</si>
  <si>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</si>
  <si>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</si>
  <si>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</si>
  <si>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</si>
  <si>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</si>
  <si>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</si>
  <si>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</si>
  <si>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</si>
  <si>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</si>
  <si>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</si>
  <si>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</si>
  <si>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</si>
  <si>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</si>
  <si>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</si>
  <si>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</si>
  <si>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</si>
  <si>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</si>
  <si>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</si>
  <si>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</si>
  <si>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</si>
  <si>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</si>
  <si>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</si>
  <si>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</si>
  <si>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</si>
  <si>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2 02 03015 05 0000 151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</si>
  <si>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</si>
  <si>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1 16 32000 05 0000 140</t>
  </si>
  <si>
    <t>Иные межбюджетные трансферты</t>
  </si>
  <si>
    <t>0408</t>
  </si>
  <si>
    <t>Транспорт</t>
  </si>
  <si>
    <t>Отдельные мероприятия в области автомобильного транспорта</t>
  </si>
  <si>
    <t>№ п/п</t>
  </si>
  <si>
    <t xml:space="preserve">Председатель  Совета                                                                              А.В. Суботин                    </t>
  </si>
  <si>
    <t>0412</t>
  </si>
  <si>
    <t>Профессиональная подготовка, переподготовка и повышение квалификации</t>
  </si>
  <si>
    <t>1 16 90050 05 0000 140</t>
  </si>
  <si>
    <t xml:space="preserve">Председатель Совета                                                                                                       А.В. Суботин                                          </t>
  </si>
  <si>
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 городского поселений муниципального района Мелеузовский район Республики Башкортостан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</si>
  <si>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</si>
  <si>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</si>
  <si>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</si>
  <si>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</si>
  <si>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</si>
  <si>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</si>
  <si>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</si>
  <si>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 xml:space="preserve">Председатель Совета                                                                                                                     А.В. Суботин                                          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</si>
  <si>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</si>
  <si>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</si>
  <si>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</si>
  <si>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</si>
  <si>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</si>
  <si>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</si>
  <si>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</si>
  <si>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Городское поселение г. Мелеуз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</si>
  <si>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</si>
  <si>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</si>
  <si>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</si>
  <si>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</si>
  <si>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</si>
  <si>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</si>
  <si>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</si>
  <si>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</si>
  <si>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</si>
  <si>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</si>
  <si>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</si>
  <si>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</si>
  <si>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</si>
  <si>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</si>
  <si>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</si>
  <si>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</si>
  <si>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</si>
  <si>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</si>
  <si>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</si>
  <si>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</si>
  <si>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</si>
  <si>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</si>
  <si>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</si>
  <si>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</si>
  <si>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</si>
  <si>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</si>
  <si>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</si>
  <si>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</si>
  <si>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</si>
  <si>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</si>
  <si>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</si>
  <si>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</si>
  <si>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</si>
  <si>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</si>
  <si>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</si>
  <si>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</si>
  <si>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</si>
  <si>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</si>
  <si>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</si>
  <si>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</si>
  <si>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</si>
  <si>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</si>
  <si>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</si>
  <si>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</si>
  <si>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</si>
  <si>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</si>
  <si>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</si>
  <si>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</si>
  <si>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</si>
  <si>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</si>
  <si>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</si>
  <si>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</si>
  <si>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</si>
  <si>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</si>
  <si>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</si>
  <si>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</si>
  <si>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</si>
  <si>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</si>
  <si>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</si>
  <si>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</si>
  <si>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</si>
  <si>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</si>
  <si>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</si>
  <si>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</si>
  <si>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</si>
  <si>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</si>
  <si>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</si>
  <si>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</si>
  <si>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</si>
  <si>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</si>
  <si>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</si>
  <si>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</si>
  <si>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</si>
  <si>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</si>
  <si>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</si>
  <si>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</si>
  <si>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</si>
  <si>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</si>
  <si>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</si>
  <si>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</si>
  <si>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</si>
  <si>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</si>
  <si>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</si>
  <si>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</si>
  <si>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</si>
  <si>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</si>
  <si>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</si>
  <si>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</si>
  <si>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</si>
  <si>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</si>
  <si>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</si>
  <si>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</si>
  <si>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</si>
  <si>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</si>
  <si>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</si>
  <si>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</si>
  <si>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</si>
  <si>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</si>
  <si>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</si>
  <si>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</si>
  <si>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</si>
  <si>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</si>
  <si>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</si>
  <si>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</si>
  <si>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</si>
  <si>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</si>
  <si>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</si>
  <si>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</si>
  <si>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</si>
  <si>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</si>
  <si>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</si>
  <si>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</si>
  <si>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</si>
  <si>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</si>
  <si>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</si>
  <si>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</si>
  <si>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</si>
  <si>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</si>
  <si>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</si>
  <si>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</si>
  <si>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</si>
  <si>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</si>
  <si>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</si>
  <si>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</si>
  <si>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</si>
  <si>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</si>
  <si>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</si>
  <si>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</si>
  <si>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</si>
  <si>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</si>
  <si>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</si>
  <si>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</si>
  <si>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</si>
  <si>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</si>
  <si>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</si>
  <si>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</si>
  <si>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</si>
  <si>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</si>
  <si>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</si>
  <si>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</si>
  <si>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</si>
  <si>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</si>
  <si>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</si>
  <si>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</si>
  <si>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</si>
  <si>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</si>
  <si>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</si>
  <si>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</si>
  <si>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</si>
  <si>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</si>
  <si>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</si>
  <si>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</si>
  <si>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</si>
  <si>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</si>
  <si>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</si>
  <si>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</si>
  <si>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</si>
  <si>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</si>
  <si>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</si>
  <si>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</si>
  <si>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2 00 00000 00 0000 000</t>
  </si>
  <si>
    <t xml:space="preserve"> 2 02 00000 00 0000 000</t>
  </si>
  <si>
    <t xml:space="preserve">Перечень главных администраторов доходов бюджета муниципального района Мелеузовский район Республики Башкортостан 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</si>
  <si>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</si>
  <si>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1 17 14030 05 0000 180</t>
  </si>
  <si>
    <t>Средства самообложения граждан, зачисляемые в бюджеты муниципальных районов</t>
  </si>
  <si>
    <t>Иные доходы бюджета муниципального района Мелеузовский район Республики Башкортостан,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</t>
  </si>
  <si>
    <t>1 12 04051 05 0000 120</t>
  </si>
  <si>
    <t>1 12 04052 05 0000 120</t>
  </si>
  <si>
    <t>Безвозмездные поступления &lt;1&gt;, &lt;2&gt;</t>
  </si>
  <si>
    <t>Администраторами доходов бюджета муниципального района Мелеузовский район Республики Башкортостан по подстатьям, статьям, 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муниципального района Мелеузовский район Республики Башкортостан) являются уполномоченные органы местного самоуправления муниципального района, а также созданные ими казенные учреждения, предоставившие соответствующие межбюджетные трансферты.</t>
  </si>
  <si>
    <t>Администраторами доходов бюджета муниципального района Мелеузовский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муниципального района, а также созданные ими казенные учреждения, являющиеся получателями указанных средств.</t>
  </si>
  <si>
    <t>Бюджеты поселений (сельских, городских)</t>
  </si>
  <si>
    <t>ДОХОДЫ ОТ ОКАЗАНИЯ ПЛАТНЫХ УСЛУГ (РАБОТ) И КОМПЕНСАЦИИ ЗАТРАТ ГОСУДАРСТВА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</si>
  <si>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</si>
  <si>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</si>
  <si>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</si>
  <si>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</si>
  <si>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</si>
  <si>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</si>
  <si>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</si>
  <si>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</si>
  <si>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</si>
  <si>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</si>
  <si>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</si>
  <si>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</si>
  <si>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</si>
  <si>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</si>
  <si>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</si>
  <si>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</si>
  <si>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</si>
  <si>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</si>
  <si>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</si>
  <si>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09\0\06\72410</t>
  </si>
  <si>
    <t xml:space="preserve">Председатель Совета                                                                                                                    А.В. Суботин                                          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</si>
  <si>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</si>
  <si>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</si>
  <si>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</si>
  <si>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</si>
  <si>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</si>
  <si>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</si>
  <si>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</si>
  <si>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</si>
  <si>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</si>
  <si>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</si>
  <si>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</si>
  <si>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</si>
  <si>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</si>
  <si>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</si>
  <si>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</si>
  <si>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</si>
  <si>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</si>
  <si>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</si>
  <si>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</si>
  <si>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</si>
  <si>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</si>
  <si>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</si>
  <si>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99\9\99\99999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</si>
  <si>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</si>
  <si>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</si>
  <si>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</si>
  <si>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</si>
  <si>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</si>
  <si>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 зачисляемые в бюджеты муниципальных районов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</si>
  <si>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</si>
  <si>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</si>
  <si>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районов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</si>
  <si>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</si>
  <si>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</si>
  <si>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</si>
  <si>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</si>
  <si>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</si>
  <si>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</si>
  <si>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</si>
  <si>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</si>
  <si>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</si>
  <si>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</si>
  <si>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</si>
  <si>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</si>
  <si>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Приложение № 19</t>
  </si>
  <si>
    <t xml:space="preserve">Городское поселение г. Мелеуз 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</si>
  <si>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</si>
  <si>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</si>
  <si>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</si>
  <si>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</si>
  <si>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</si>
  <si>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</si>
  <si>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</si>
  <si>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</si>
  <si>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</si>
  <si>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</si>
  <si>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</si>
  <si>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</si>
  <si>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</si>
  <si>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</si>
  <si>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</si>
  <si>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</si>
  <si>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</si>
  <si>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</si>
  <si>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</si>
  <si>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</si>
  <si>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</si>
  <si>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</si>
  <si>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</si>
  <si>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НЕТ ЦЕЛЕВКИ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</si>
  <si>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</si>
  <si>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</si>
  <si>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 xml:space="preserve">                                                                                                                                                     Приложение № 11</t>
  </si>
  <si>
    <t>09\0\07\S2200</t>
  </si>
  <si>
    <t>09\0\07\S0186</t>
  </si>
  <si>
    <t>Дотации бюджетам на поддержку мер по обеспечению сбалансированности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</si>
  <si>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</si>
  <si>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</si>
  <si>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</si>
  <si>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</si>
  <si>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</si>
  <si>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 xml:space="preserve">Председатель  Совета                                                                      А.В. Суботин                    </t>
  </si>
  <si>
    <t>01\0\08\42090</t>
  </si>
  <si>
    <t>01\0\08\42190</t>
  </si>
  <si>
    <t xml:space="preserve">                                                                                                                                                от 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</si>
  <si>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</si>
  <si>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</si>
  <si>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</si>
  <si>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</si>
  <si>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</si>
  <si>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</si>
  <si>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</si>
  <si>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</si>
  <si>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</si>
  <si>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</si>
  <si>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от _ декабря 2016 года № _</t>
  </si>
  <si>
    <t xml:space="preserve">Распределение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</si>
  <si>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                                                                                                                                                     от ___ декабря 2016 года № ___</t>
  </si>
  <si>
    <t>Распределение бюджетных ассигнований муниципального района Мелеузовский район Республики Башкортостан на плановый период 2018 и 2019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</si>
  <si>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         от ___ декабря 2016 года № ____</t>
  </si>
  <si>
    <t xml:space="preserve">Распределение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</si>
  <si>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                                                                                                                                              от __ декабря 2016 года № ___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</si>
  <si>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2018 и 2019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</si>
  <si>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от ____ декабря 2016 года № ____</t>
  </si>
  <si>
    <t>Мелеузовский район Республики Башкортостан на 2017 год</t>
  </si>
  <si>
    <t>Мелеузовский район Республики Башкортостан на плановый период 2018 и 2019 годов</t>
  </si>
  <si>
    <t xml:space="preserve">                                                                                                     от __ декабря 2016 года №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</si>
  <si>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2017 год</t>
  </si>
  <si>
    <t xml:space="preserve">                                                                                                 от  декабря 2016 года №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</si>
  <si>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2018 и 2019 годов</t>
  </si>
  <si>
    <t xml:space="preserve">                                                                                                  от __ декабря 2016 года №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</si>
  <si>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2017 год</t>
  </si>
  <si>
    <t xml:space="preserve">                                                                                                        от  декабря 2016 года № </t>
  </si>
  <si>
    <t xml:space="preserve">                                                                                                   от  декабря 2016 года № 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</si>
  <si>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</si>
  <si>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</si>
  <si>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09\0\01\72320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</si>
  <si>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</si>
  <si>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</si>
  <si>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</si>
  <si>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</si>
  <si>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</si>
  <si>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</si>
  <si>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</si>
  <si>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</si>
  <si>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</si>
  <si>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</si>
  <si>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</si>
  <si>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</si>
  <si>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</si>
  <si>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</si>
  <si>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</si>
  <si>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</si>
  <si>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</si>
  <si>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</si>
  <si>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</si>
  <si>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</si>
  <si>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</si>
  <si>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ФИНАНСОВОЕ УПРАВЛЕНИЕ АДМИНИСТРАЦИИ МУНИИЦПАЛЬНОГО РАЙОНА МЕЛЕУЗОВСКИЙ РАЙОН РЕСПУБЛИКИ БАШКОРТОСТАН</t>
  </si>
  <si>
    <t>Нормативы
распределения  доходов между  бюджетами сельских и городского поселений, входящих в состав муниципального района Мелеузовский район Республики Башкортостан, на 2017 год и на плановый период 2018 и 2019 годов</t>
  </si>
  <si>
    <t xml:space="preserve">                                                                                                                                                   от   декабря 2016 года №  </t>
  </si>
  <si>
    <t xml:space="preserve">                                                                                                                                                   от   декабря 2016 года № 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</si>
  <si>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</si>
  <si>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</si>
  <si>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</si>
  <si>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</si>
  <si>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</si>
  <si>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1 16 51030 02 0000 140</t>
  </si>
  <si>
    <t xml:space="preserve">Мелеузовский район на 2017 год </t>
  </si>
  <si>
    <t xml:space="preserve">                                                                                                                                                    от ___ декабря 2016 года № ____</t>
  </si>
  <si>
    <t>1 16 25085 05 0000 140</t>
  </si>
  <si>
    <t>Мелеузовский район на плановый период 2018 и 2019 годов</t>
  </si>
  <si>
    <t xml:space="preserve">                                                                                                                                                     от ___декабря 2016 года № ___</t>
  </si>
  <si>
    <t>вида, подвида</t>
  </si>
  <si>
    <t>Код классификации доходов бюджета</t>
  </si>
  <si>
    <t>Перечень главных администраторов источников дефицита бюджета муниципального района Мелеузовский район Республики Башкортостан</t>
  </si>
  <si>
    <t>Код классификации источников финансирования дефицита бюджета</t>
  </si>
  <si>
    <t>группы, подгруппы, статьи и вида</t>
  </si>
  <si>
    <t>Код вида, подвида доходов бюджета</t>
  </si>
  <si>
    <t>Цср</t>
  </si>
  <si>
    <t>2017 год</t>
  </si>
  <si>
    <t>2018 год</t>
  </si>
  <si>
    <t>2019 год</t>
  </si>
  <si>
    <t>Ведомственная структура расходов бюджета муниципального района</t>
  </si>
  <si>
    <t>Вед-во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</si>
  <si>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</si>
  <si>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Сумма, в тыс.руб.</t>
  </si>
  <si>
    <t>Сумма, тыс.руб.</t>
  </si>
  <si>
    <t xml:space="preserve">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</si>
  <si>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</si>
  <si>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</si>
  <si>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от  декабря 2016 года № </t>
  </si>
  <si>
    <t>2 02 02085 05 0000 151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</si>
  <si>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</si>
  <si>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</si>
  <si>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</si>
  <si>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</si>
  <si>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</si>
  <si>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</si>
  <si>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1 05 01000 00 0000 110</t>
  </si>
  <si>
    <t>1 05 03000 01 0000 110</t>
  </si>
  <si>
    <t>ГОСУДАРСТВЕННАЯ ПОШЛИНА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</si>
  <si>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</si>
  <si>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</si>
  <si>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</si>
  <si>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1 16 08010 01 0000 140</t>
  </si>
  <si>
    <t xml:space="preserve">Минимальный налог, зачисляемый в бюджеты субъектов Российской Федерации </t>
  </si>
  <si>
    <t>Основное мероприятие "Мероприятия в сфере строительства инженерных коммуникаций"</t>
  </si>
  <si>
    <t xml:space="preserve">                                                                                                  Приложение № 14</t>
  </si>
  <si>
    <t xml:space="preserve">                                                                                                        Приложение № 18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</si>
  <si>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плановый период 2018 и 2019 годов (за счет субсидии из бюджета Республики Башкортостан)</t>
  </si>
  <si>
    <t xml:space="preserve">Распределение иных межбюджетных трансфертов на прочие мероприятия по благоустройству территорий населенных пунктов бюджетам поселений на плановый период 2018 и 2019 годов </t>
  </si>
  <si>
    <t xml:space="preserve"> 2 02 35118 05 0000 151</t>
  </si>
  <si>
    <t>Субвенции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</si>
  <si>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</si>
  <si>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</si>
  <si>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</si>
  <si>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</si>
  <si>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</si>
  <si>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</si>
  <si>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01\0\05\05140</t>
  </si>
  <si>
    <t>Активные мероприятия по содействию занятости населения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</si>
  <si>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</si>
  <si>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</si>
  <si>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Средства самообложения граждан, зачисляемые в бюджеты сельских 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</si>
  <si>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</si>
  <si>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</si>
  <si>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</si>
  <si>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</si>
  <si>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</si>
  <si>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</si>
  <si>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</si>
  <si>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000 1 13 01540 13 0000 130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</si>
  <si>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</si>
  <si>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</si>
  <si>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</si>
  <si>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</si>
  <si>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</si>
  <si>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000 1 13 02995 13 0000 130</t>
  </si>
  <si>
    <t>Прочие доходы от компенсации затрат  бюджетов городских поселений</t>
  </si>
  <si>
    <t>000 1 14 03050 13 0000 410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</si>
  <si>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</si>
  <si>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000 1 14 03050 13 0000 440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</si>
  <si>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</si>
  <si>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000 1 15 02050 13 0000 140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</si>
  <si>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</si>
  <si>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</si>
  <si>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</si>
  <si>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</si>
  <si>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</si>
  <si>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</si>
  <si>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</si>
  <si>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</si>
  <si>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</si>
  <si>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000 1 16 37040 13 0000 140</t>
  </si>
  <si>
    <t xml:space="preserve">                                                                                                  Приложение № 15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</si>
  <si>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2018 и 2019 годов</t>
  </si>
  <si>
    <t xml:space="preserve">                                                                                                        Приложение № 16</t>
  </si>
  <si>
    <t xml:space="preserve">                                                                                                   Приложение № 17</t>
  </si>
  <si>
    <t>(тыс. рублей)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</si>
  <si>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на 2017 год                                                                     (за счет субсидии из бюджета Республики Башкортостан)</t>
  </si>
  <si>
    <t xml:space="preserve">                                                                                                        Приложение № 20</t>
  </si>
  <si>
    <t xml:space="preserve">                                                                                                              Приложение № 21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</si>
  <si>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2018 и 2019 годов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</si>
  <si>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</si>
  <si>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</si>
  <si>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09\0\07\72210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</si>
  <si>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</si>
  <si>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</si>
  <si>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</si>
  <si>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Прочие субсидии бюджетам муниципальных районов на осуществление мероприятий по переходу на поквартирные системы отопления и установке блочных котельных</t>
  </si>
  <si>
    <t>2 02 02999 05 7106 151</t>
  </si>
  <si>
    <t>Прочие субсидии бюджетам муниципальных районов на реализацию подпрограммы "Обеспечение жильем молодых семей"</t>
  </si>
  <si>
    <t>Прочие межбюджетные трансферты, передаваемые бюджетам муниципальных районов на благоустройство территорий населенных пунктов, коммунальное хозяйство, обеспечение мер пожарной безопасности и осуществление дорожной деятельности в границах сельских поселений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</si>
  <si>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</si>
  <si>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</t>
  </si>
  <si>
    <t>Субвенции на образование и обеспечение деятельности комиссии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</si>
  <si>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</si>
  <si>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</si>
  <si>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</si>
  <si>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организацию и обеспечение отдыха и оздоровление детей (за исключением организации отдыха детей в каникулярное время)</t>
  </si>
  <si>
    <t>Субвенции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</si>
  <si>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независмио от их организационно-правовой формы на период обучения</t>
  </si>
  <si>
    <t>Субвенции на проведение мероприятий по обустройству, содержанию, строительству и консервации скотомогильников (биотермических ям)</t>
  </si>
  <si>
    <t>Субвенции на проведение мероприятий по отлову и содержанию безнадзорных животных</t>
  </si>
  <si>
    <t>Субвенции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</si>
  <si>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обеспечение государственных гарантий реализации прав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</si>
  <si>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 xml:space="preserve"> 2 02 30024 05 7253 151</t>
  </si>
  <si>
    <t xml:space="preserve"> 2 02 30024 05 7254 151</t>
  </si>
  <si>
    <t xml:space="preserve"> 2 02 30029 05 0000 151</t>
  </si>
  <si>
    <t xml:space="preserve"> 2 02 30024 05 7251 151</t>
  </si>
  <si>
    <t xml:space="preserve"> 2 02 30024 05 7212 151</t>
  </si>
  <si>
    <t xml:space="preserve"> 2 02 30024 05 7213 151</t>
  </si>
  <si>
    <t xml:space="preserve"> 2 02 30024 05 7214 151</t>
  </si>
  <si>
    <t xml:space="preserve"> 2 02 30024 05 7215 151</t>
  </si>
  <si>
    <t xml:space="preserve"> 2 02 30024 05 7216 151</t>
  </si>
  <si>
    <t xml:space="preserve"> 2 02 30024 05 7217 151</t>
  </si>
  <si>
    <t xml:space="preserve"> 2 02 30024 05 7206 151</t>
  </si>
  <si>
    <t xml:space="preserve"> 2 02 30024 05 7210 151</t>
  </si>
  <si>
    <t xml:space="preserve"> 2 02 30024 05 7211 151</t>
  </si>
  <si>
    <t>2 02 30024 05 7202 151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</si>
  <si>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</si>
  <si>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</si>
  <si>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2 02 20302 05 0004 151</t>
  </si>
  <si>
    <t>2 02 29999 05 7132 151</t>
  </si>
  <si>
    <t>2 02 20077 05 0007 151</t>
  </si>
  <si>
    <t xml:space="preserve"> 2 02 15001 05 0000 151</t>
  </si>
  <si>
    <t xml:space="preserve"> 2 02 15001 00 0000 000</t>
  </si>
  <si>
    <t xml:space="preserve"> 2 02 15002 05 0000 151</t>
  </si>
  <si>
    <t xml:space="preserve"> 2 02 15002 00 0000 151</t>
  </si>
  <si>
    <t>2 02 29999 05 7113 151</t>
  </si>
  <si>
    <t xml:space="preserve"> 2 02 35082 05 0000 151</t>
  </si>
  <si>
    <t xml:space="preserve"> 2 02 35260 05 0000 151</t>
  </si>
  <si>
    <t xml:space="preserve"> 2 02 30024 05 7201 151</t>
  </si>
  <si>
    <t>2 02 30024 05 7231 151</t>
  </si>
  <si>
    <t>2 02 30024 05 7232 151</t>
  </si>
  <si>
    <t xml:space="preserve"> 2 02 40000 00 0000 151</t>
  </si>
  <si>
    <t xml:space="preserve"> 2 02 40014 05 7301 151</t>
  </si>
  <si>
    <t xml:space="preserve"> 2 02 49999 05 7502 151</t>
  </si>
  <si>
    <t>2 02 30000 00 0000 151</t>
  </si>
  <si>
    <t xml:space="preserve"> 2 02 30000 00 0000 151</t>
  </si>
  <si>
    <t xml:space="preserve"> 2 02 15000 00 0000 000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</si>
</sst>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top"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 readingOrder="1"/>
    </xf>
    <xf numFmtId="0" fontId="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91" fontId="1" fillId="32" borderId="12" xfId="0" applyNumberFormat="1" applyFont="1" applyFill="1" applyBorder="1" applyAlignment="1">
      <alignment horizontal="center" vertical="center" wrapText="1"/>
    </xf>
    <xf numFmtId="1" fontId="1" fillId="32" borderId="0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191" fontId="14" fillId="32" borderId="12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191" fontId="2" fillId="32" borderId="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vertical="center" wrapText="1"/>
    </xf>
    <xf numFmtId="191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1" fontId="1" fillId="32" borderId="0" xfId="0" applyNumberFormat="1" applyFont="1" applyFill="1" applyBorder="1" applyAlignment="1">
      <alignment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vertical="center" wrapText="1"/>
    </xf>
    <xf numFmtId="184" fontId="2" fillId="32" borderId="0" xfId="0" applyNumberFormat="1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vertical="center" wrapText="1"/>
    </xf>
    <xf numFmtId="49" fontId="1" fillId="32" borderId="0" xfId="0" applyNumberFormat="1" applyFont="1" applyFill="1" applyAlignment="1">
      <alignment horizontal="center" vertical="center" wrapText="1"/>
    </xf>
    <xf numFmtId="1" fontId="1" fillId="32" borderId="0" xfId="0" applyNumberFormat="1" applyFont="1" applyFill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84" fontId="2" fillId="32" borderId="0" xfId="0" applyNumberFormat="1" applyFont="1" applyFill="1" applyAlignment="1">
      <alignment vertical="center" wrapText="1"/>
    </xf>
    <xf numFmtId="191" fontId="1" fillId="32" borderId="13" xfId="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3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2" fontId="4" fillId="0" borderId="25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1" fontId="1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 applyProtection="1">
      <alignment horizontal="center" vertical="top" shrinkToFit="1"/>
      <protection locked="0"/>
    </xf>
    <xf numFmtId="1" fontId="17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1" fontId="1" fillId="0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Alignment="1">
      <alignment horizontal="left" vertical="center" wrapText="1"/>
    </xf>
    <xf numFmtId="191" fontId="1" fillId="0" borderId="26" xfId="0" applyNumberFormat="1" applyFont="1" applyFill="1" applyBorder="1" applyAlignment="1">
      <alignment horizontal="center" vertical="center" wrapText="1"/>
    </xf>
    <xf numFmtId="191" fontId="1" fillId="0" borderId="27" xfId="0" applyNumberFormat="1" applyFont="1" applyFill="1" applyBorder="1" applyAlignment="1">
      <alignment horizontal="center" vertical="center" wrapText="1"/>
    </xf>
    <xf numFmtId="191" fontId="1" fillId="0" borderId="28" xfId="0" applyNumberFormat="1" applyFont="1" applyFill="1" applyBorder="1" applyAlignment="1">
      <alignment horizontal="center" vertical="center" wrapText="1"/>
    </xf>
    <xf numFmtId="191" fontId="1" fillId="0" borderId="29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191" fontId="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91" fontId="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8" fillId="0" borderId="0" xfId="0" applyFont="1" applyFill="1" applyAlignment="1">
      <alignment vertical="center" wrapText="1"/>
    </xf>
    <xf numFmtId="0" fontId="18" fillId="0" borderId="0" xfId="55" applyFont="1" applyAlignment="1">
      <alignment vertical="top" wrapText="1"/>
      <protection/>
    </xf>
    <xf numFmtId="0" fontId="12" fillId="0" borderId="10" xfId="54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191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91" fontId="1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4" fillId="32" borderId="0" xfId="0" applyNumberFormat="1" applyFont="1" applyFill="1" applyAlignment="1">
      <alignment horizontal="center" vertical="center" wrapText="1"/>
    </xf>
    <xf numFmtId="184" fontId="14" fillId="32" borderId="0" xfId="0" applyNumberFormat="1" applyFont="1" applyFill="1" applyAlignment="1">
      <alignment vertical="center" wrapText="1"/>
    </xf>
    <xf numFmtId="0" fontId="14" fillId="32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NumberFormat="1" applyFont="1" applyFill="1" applyAlignment="1">
      <alignment horizontal="justify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left"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Border="1" applyAlignment="1">
      <alignment horizontal="right" vertical="center" wrapText="1"/>
    </xf>
    <xf numFmtId="191" fontId="1" fillId="0" borderId="23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15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1" fillId="32" borderId="25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13" fillId="32" borderId="0" xfId="0" applyFont="1" applyFill="1" applyAlignment="1">
      <alignment vertical="center"/>
    </xf>
    <xf numFmtId="0" fontId="1" fillId="32" borderId="4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1" fillId="32" borderId="5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40;&#1083;&#1100;&#1073;&#1080;&#1085;&#1072;\Desktop\&#1052;&#1086;&#1080;%20&#1076;&#1086;&#1082;&#1091;&#1084;&#1077;&#1085;&#1090;&#1099;\&#1041;&#1070;&#1044;&#1046;&#1045;&#1058;\2017\&#1055;&#1088;&#1086;&#1075;&#1085;&#1086;&#1079;%20&#1053;&#1054;&#1042;&#1067;&#104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с формулами"/>
      <sheetName val="Прогноз по статьям"/>
      <sheetName val="свод по сельсоветам"/>
      <sheetName val="местный бюджет +РБ"/>
      <sheetName val="в разрезе бюджетов"/>
      <sheetName val="Доходы сельских для приложений"/>
      <sheetName val="Доходы город для приложений"/>
      <sheetName val=" Нормативы МР"/>
      <sheetName val="Администраторы МР"/>
      <sheetName val="Доходы МР 2017"/>
      <sheetName val="Лист2"/>
      <sheetName val="Доходы 2018-2019"/>
      <sheetName val="Лист1"/>
      <sheetName val="Лист4"/>
      <sheetName val="90Н"/>
    </sheetNames>
    <sheetDataSet>
      <sheetData sheetId="1">
        <row r="32">
          <cell r="J32">
            <v>309537</v>
          </cell>
          <cell r="K32">
            <v>316097</v>
          </cell>
          <cell r="L32">
            <v>326156</v>
          </cell>
        </row>
        <row r="51">
          <cell r="J51">
            <v>1291</v>
          </cell>
          <cell r="K51">
            <v>1319</v>
          </cell>
          <cell r="L51">
            <v>1361</v>
          </cell>
        </row>
        <row r="70">
          <cell r="J70">
            <v>4799</v>
          </cell>
          <cell r="K70">
            <v>4902</v>
          </cell>
          <cell r="L70">
            <v>5062</v>
          </cell>
        </row>
        <row r="89">
          <cell r="J89">
            <v>1150</v>
          </cell>
          <cell r="K89">
            <v>1150</v>
          </cell>
          <cell r="L89">
            <v>1150</v>
          </cell>
        </row>
        <row r="94">
          <cell r="J94">
            <v>8671</v>
          </cell>
          <cell r="K94">
            <v>9038</v>
          </cell>
          <cell r="L94">
            <v>9413</v>
          </cell>
        </row>
        <row r="97">
          <cell r="J97">
            <v>84</v>
          </cell>
          <cell r="K97">
            <v>92</v>
          </cell>
          <cell r="L97">
            <v>92</v>
          </cell>
        </row>
        <row r="100">
          <cell r="J100">
            <v>10988</v>
          </cell>
          <cell r="K100">
            <v>11424</v>
          </cell>
          <cell r="L100">
            <v>11867</v>
          </cell>
        </row>
        <row r="105">
          <cell r="J105">
            <v>38095</v>
          </cell>
          <cell r="K105">
            <v>38854</v>
          </cell>
          <cell r="L105">
            <v>39630</v>
          </cell>
        </row>
        <row r="108">
          <cell r="J108">
            <v>26016</v>
          </cell>
          <cell r="K108">
            <v>27435</v>
          </cell>
          <cell r="L108">
            <v>27983</v>
          </cell>
        </row>
        <row r="110">
          <cell r="J110">
            <v>3265</v>
          </cell>
          <cell r="K110">
            <v>3330</v>
          </cell>
          <cell r="L110">
            <v>3397</v>
          </cell>
        </row>
        <row r="112">
          <cell r="J112">
            <v>34300</v>
          </cell>
          <cell r="K112">
            <v>33800</v>
          </cell>
          <cell r="L112">
            <v>33000</v>
          </cell>
        </row>
        <row r="133">
          <cell r="J133">
            <v>4061</v>
          </cell>
          <cell r="K133">
            <v>4061</v>
          </cell>
          <cell r="L133">
            <v>4061</v>
          </cell>
        </row>
        <row r="136">
          <cell r="J136">
            <v>2958</v>
          </cell>
          <cell r="K136">
            <v>3000</v>
          </cell>
          <cell r="L136">
            <v>3000</v>
          </cell>
        </row>
        <row r="210">
          <cell r="J210">
            <v>1900</v>
          </cell>
          <cell r="K210">
            <v>1900</v>
          </cell>
          <cell r="L210">
            <v>1900</v>
          </cell>
        </row>
        <row r="213">
          <cell r="J213">
            <v>7886</v>
          </cell>
          <cell r="K213">
            <v>7896</v>
          </cell>
          <cell r="L213">
            <v>8086</v>
          </cell>
        </row>
        <row r="235">
          <cell r="J235">
            <v>20</v>
          </cell>
          <cell r="K235">
            <v>20</v>
          </cell>
          <cell r="L235">
            <v>20</v>
          </cell>
        </row>
        <row r="267">
          <cell r="J267">
            <v>4174</v>
          </cell>
          <cell r="K267">
            <v>404</v>
          </cell>
          <cell r="L267">
            <v>2438</v>
          </cell>
        </row>
        <row r="270">
          <cell r="J270">
            <v>22613</v>
          </cell>
          <cell r="K270">
            <v>24688</v>
          </cell>
          <cell r="L270">
            <v>23806</v>
          </cell>
        </row>
        <row r="272">
          <cell r="J272">
            <v>85</v>
          </cell>
          <cell r="K272">
            <v>85</v>
          </cell>
          <cell r="L272">
            <v>85</v>
          </cell>
        </row>
        <row r="298">
          <cell r="J298">
            <v>10585</v>
          </cell>
          <cell r="K298">
            <v>10700</v>
          </cell>
          <cell r="L298">
            <v>10900</v>
          </cell>
        </row>
        <row r="324">
          <cell r="J324">
            <v>280</v>
          </cell>
          <cell r="K324">
            <v>280</v>
          </cell>
          <cell r="L324">
            <v>280</v>
          </cell>
        </row>
        <row r="327">
          <cell r="J327">
            <v>54</v>
          </cell>
          <cell r="K327">
            <v>54</v>
          </cell>
          <cell r="L327">
            <v>54</v>
          </cell>
        </row>
        <row r="331">
          <cell r="J331">
            <v>341</v>
          </cell>
          <cell r="K331">
            <v>341</v>
          </cell>
          <cell r="L331">
            <v>341</v>
          </cell>
        </row>
        <row r="332">
          <cell r="J332">
            <v>14</v>
          </cell>
          <cell r="K332">
            <v>14</v>
          </cell>
          <cell r="L332">
            <v>14</v>
          </cell>
        </row>
        <row r="333">
          <cell r="J333">
            <v>1626</v>
          </cell>
          <cell r="K333">
            <v>1626</v>
          </cell>
          <cell r="L333">
            <v>1626</v>
          </cell>
        </row>
        <row r="334">
          <cell r="J334">
            <v>1707</v>
          </cell>
          <cell r="K334">
            <v>1707</v>
          </cell>
          <cell r="L334">
            <v>1707</v>
          </cell>
        </row>
        <row r="335">
          <cell r="J335">
            <v>7</v>
          </cell>
          <cell r="K335">
            <v>7</v>
          </cell>
          <cell r="L335">
            <v>7</v>
          </cell>
        </row>
        <row r="336">
          <cell r="J336">
            <v>0</v>
          </cell>
          <cell r="K336">
            <v>0</v>
          </cell>
          <cell r="L336">
            <v>0</v>
          </cell>
        </row>
        <row r="364">
          <cell r="J364">
            <v>220</v>
          </cell>
          <cell r="K364">
            <v>220</v>
          </cell>
          <cell r="L364">
            <v>220</v>
          </cell>
        </row>
        <row r="406">
          <cell r="J406">
            <v>8404</v>
          </cell>
          <cell r="K406">
            <v>7900</v>
          </cell>
          <cell r="L406">
            <v>7500</v>
          </cell>
        </row>
        <row r="428">
          <cell r="J428">
            <v>620</v>
          </cell>
          <cell r="K428">
            <v>620</v>
          </cell>
          <cell r="L428">
            <v>620</v>
          </cell>
        </row>
        <row r="431">
          <cell r="J431">
            <v>1790</v>
          </cell>
          <cell r="K431">
            <v>1790</v>
          </cell>
          <cell r="L431">
            <v>1790</v>
          </cell>
        </row>
        <row r="438">
          <cell r="J438">
            <v>60</v>
          </cell>
          <cell r="K438">
            <v>60</v>
          </cell>
          <cell r="L438">
            <v>60</v>
          </cell>
        </row>
        <row r="439">
          <cell r="J439">
            <v>50</v>
          </cell>
          <cell r="K439">
            <v>50</v>
          </cell>
          <cell r="L439">
            <v>50</v>
          </cell>
        </row>
        <row r="442">
          <cell r="J442">
            <v>150</v>
          </cell>
          <cell r="K442">
            <v>150</v>
          </cell>
          <cell r="L442">
            <v>150</v>
          </cell>
        </row>
        <row r="444">
          <cell r="J444">
            <v>100</v>
          </cell>
          <cell r="K444">
            <v>100</v>
          </cell>
          <cell r="L444">
            <v>100</v>
          </cell>
        </row>
        <row r="447">
          <cell r="J447">
            <v>800</v>
          </cell>
          <cell r="K447">
            <v>800</v>
          </cell>
          <cell r="L447">
            <v>800</v>
          </cell>
        </row>
        <row r="448">
          <cell r="J448">
            <v>80</v>
          </cell>
          <cell r="K448">
            <v>80</v>
          </cell>
          <cell r="L448">
            <v>80</v>
          </cell>
        </row>
        <row r="450">
          <cell r="J450">
            <v>340</v>
          </cell>
          <cell r="K450">
            <v>340</v>
          </cell>
          <cell r="L450">
            <v>340</v>
          </cell>
        </row>
        <row r="451">
          <cell r="J451">
            <v>0</v>
          </cell>
          <cell r="K451">
            <v>0</v>
          </cell>
          <cell r="L451">
            <v>0</v>
          </cell>
        </row>
        <row r="454">
          <cell r="J454">
            <v>8</v>
          </cell>
          <cell r="K454">
            <v>8</v>
          </cell>
          <cell r="L454">
            <v>8</v>
          </cell>
        </row>
        <row r="456">
          <cell r="J456">
            <v>340</v>
          </cell>
          <cell r="K456">
            <v>340</v>
          </cell>
          <cell r="L456">
            <v>340</v>
          </cell>
        </row>
        <row r="457">
          <cell r="J457">
            <v>100</v>
          </cell>
          <cell r="K457">
            <v>100</v>
          </cell>
          <cell r="L457">
            <v>100</v>
          </cell>
        </row>
        <row r="459">
          <cell r="J459">
            <v>2</v>
          </cell>
          <cell r="K459">
            <v>2</v>
          </cell>
          <cell r="L459">
            <v>2</v>
          </cell>
        </row>
        <row r="460">
          <cell r="J460">
            <v>300</v>
          </cell>
          <cell r="K460">
            <v>300</v>
          </cell>
          <cell r="L460">
            <v>300</v>
          </cell>
        </row>
        <row r="462">
          <cell r="J462">
            <v>1</v>
          </cell>
          <cell r="K462">
            <v>1</v>
          </cell>
          <cell r="L462">
            <v>1</v>
          </cell>
        </row>
        <row r="465">
          <cell r="J465">
            <v>17</v>
          </cell>
          <cell r="K465">
            <v>17</v>
          </cell>
          <cell r="L465">
            <v>17</v>
          </cell>
        </row>
        <row r="466">
          <cell r="J466">
            <v>20</v>
          </cell>
          <cell r="K466">
            <v>20</v>
          </cell>
          <cell r="L466">
            <v>20</v>
          </cell>
        </row>
        <row r="473">
          <cell r="J473">
            <v>46</v>
          </cell>
          <cell r="K473">
            <v>46</v>
          </cell>
          <cell r="L473">
            <v>46</v>
          </cell>
        </row>
        <row r="476">
          <cell r="J476">
            <v>40</v>
          </cell>
          <cell r="K476">
            <v>40</v>
          </cell>
          <cell r="L476">
            <v>40</v>
          </cell>
        </row>
        <row r="478">
          <cell r="J478">
            <v>750</v>
          </cell>
          <cell r="K478">
            <v>750</v>
          </cell>
          <cell r="L478">
            <v>750</v>
          </cell>
        </row>
        <row r="479">
          <cell r="J479">
            <v>0</v>
          </cell>
          <cell r="K479">
            <v>0</v>
          </cell>
          <cell r="L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</row>
        <row r="481">
          <cell r="J481">
            <v>20</v>
          </cell>
          <cell r="K481">
            <v>20</v>
          </cell>
          <cell r="L481">
            <v>20</v>
          </cell>
        </row>
        <row r="483">
          <cell r="J483">
            <v>2</v>
          </cell>
          <cell r="K483">
            <v>2</v>
          </cell>
          <cell r="L483">
            <v>2</v>
          </cell>
        </row>
        <row r="504">
          <cell r="J504">
            <v>2724</v>
          </cell>
          <cell r="K504">
            <v>2724</v>
          </cell>
          <cell r="L504">
            <v>2724</v>
          </cell>
        </row>
        <row r="522">
          <cell r="J522">
            <v>0</v>
          </cell>
          <cell r="K522">
            <v>54214</v>
          </cell>
          <cell r="L522">
            <v>54544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25" defaultRowHeight="12.75"/>
  <cols>
    <col min="1" max="1" width="27.50390625" style="4" customWidth="1"/>
    <col min="2" max="2" width="74.50390625" style="4" customWidth="1"/>
    <col min="3" max="3" width="15.375" style="5" customWidth="1"/>
    <col min="4" max="4" width="22.125" style="4" customWidth="1"/>
    <col min="5" max="5" width="46.125" style="4" customWidth="1"/>
    <col min="6" max="6" width="17.875" style="4" customWidth="1"/>
    <col min="7" max="7" width="24.50390625" style="4" customWidth="1"/>
    <col min="8" max="16384" width="9.125" style="4" customWidth="1"/>
  </cols>
  <sheetData>
    <row r="1" spans="1:3" ht="13.5">
      <c r="A1" s="265" t="s">
        <v>239</v>
      </c>
      <c r="B1" s="265"/>
      <c r="C1" s="265"/>
    </row>
    <row r="2" spans="1:3" ht="13.5">
      <c r="A2" s="265" t="s">
        <v>238</v>
      </c>
      <c r="B2" s="265"/>
      <c r="C2" s="265"/>
    </row>
    <row r="3" spans="1:3" ht="13.5">
      <c r="A3" s="265" t="s">
        <v>240</v>
      </c>
      <c r="B3" s="265"/>
      <c r="C3" s="265"/>
    </row>
    <row r="4" spans="1:3" ht="13.5">
      <c r="A4" s="265" t="s">
        <v>241</v>
      </c>
      <c r="B4" s="265"/>
      <c r="C4" s="265"/>
    </row>
    <row r="5" spans="1:3" ht="13.5">
      <c r="A5" s="265" t="s">
        <v>869</v>
      </c>
      <c r="B5" s="265"/>
      <c r="C5" s="265"/>
    </row>
    <row r="6" spans="1:3" ht="13.5">
      <c r="A6" s="3"/>
      <c r="B6" s="3"/>
      <c r="C6" s="6"/>
    </row>
    <row r="7" spans="1:3" ht="77.25" customHeight="1">
      <c r="A7" s="267" t="s">
        <v>868</v>
      </c>
      <c r="B7" s="267"/>
      <c r="C7" s="267"/>
    </row>
    <row r="8" spans="1:3" ht="13.5">
      <c r="A8" s="268" t="s">
        <v>41</v>
      </c>
      <c r="B8" s="268"/>
      <c r="C8" s="268"/>
    </row>
    <row r="9" spans="1:3" ht="62.25">
      <c r="A9" s="9" t="s">
        <v>42</v>
      </c>
      <c r="B9" s="9" t="s">
        <v>43</v>
      </c>
      <c r="C9" s="44" t="s">
        <v>706</v>
      </c>
    </row>
    <row r="10" spans="1:3" ht="15">
      <c r="A10" s="44">
        <v>1</v>
      </c>
      <c r="B10" s="44">
        <v>2</v>
      </c>
      <c r="C10" s="44">
        <v>3</v>
      </c>
    </row>
    <row r="11" spans="1:3" ht="46.5">
      <c r="A11" s="10"/>
      <c r="B11" s="11" t="s">
        <v>236</v>
      </c>
      <c r="C11" s="12"/>
    </row>
    <row r="12" spans="1:3" ht="30.75">
      <c r="A12" s="13" t="s">
        <v>22</v>
      </c>
      <c r="B12" s="13" t="s">
        <v>308</v>
      </c>
      <c r="C12" s="12">
        <v>100</v>
      </c>
    </row>
    <row r="13" spans="1:3" ht="30.75">
      <c r="A13" s="13" t="s">
        <v>939</v>
      </c>
      <c r="B13" s="14" t="s">
        <v>940</v>
      </c>
      <c r="C13" s="12">
        <v>100</v>
      </c>
    </row>
    <row r="14" spans="1:3" ht="30.75">
      <c r="A14" s="60"/>
      <c r="B14" s="61" t="s">
        <v>59</v>
      </c>
      <c r="C14" s="62"/>
    </row>
    <row r="15" spans="1:3" ht="93">
      <c r="A15" s="63" t="s">
        <v>752</v>
      </c>
      <c r="B15" s="63" t="s">
        <v>753</v>
      </c>
      <c r="C15" s="62">
        <v>50</v>
      </c>
    </row>
    <row r="16" spans="1:3" ht="93">
      <c r="A16" s="63" t="s">
        <v>754</v>
      </c>
      <c r="B16" s="64" t="s">
        <v>755</v>
      </c>
      <c r="C16" s="62">
        <v>50</v>
      </c>
    </row>
    <row r="17" spans="1:3" ht="30.75">
      <c r="A17" s="10"/>
      <c r="B17" s="11" t="s">
        <v>707</v>
      </c>
      <c r="C17" s="12"/>
    </row>
    <row r="18" spans="1:3" ht="46.5">
      <c r="A18" s="13" t="s">
        <v>941</v>
      </c>
      <c r="B18" s="14" t="s">
        <v>942</v>
      </c>
      <c r="C18" s="12">
        <v>100</v>
      </c>
    </row>
    <row r="19" spans="1:3" ht="30.75">
      <c r="A19" s="13" t="s">
        <v>21</v>
      </c>
      <c r="B19" s="13" t="s">
        <v>309</v>
      </c>
      <c r="C19" s="12">
        <v>100</v>
      </c>
    </row>
    <row r="20" spans="1:3" ht="30.75">
      <c r="A20" s="13" t="s">
        <v>943</v>
      </c>
      <c r="B20" s="13" t="s">
        <v>944</v>
      </c>
      <c r="C20" s="12">
        <v>100</v>
      </c>
    </row>
    <row r="21" spans="1:3" ht="30.75">
      <c r="A21" s="13" t="s">
        <v>20</v>
      </c>
      <c r="B21" s="13" t="s">
        <v>310</v>
      </c>
      <c r="C21" s="12">
        <v>100</v>
      </c>
    </row>
    <row r="22" spans="1:3" ht="30.75">
      <c r="A22" s="13" t="s">
        <v>945</v>
      </c>
      <c r="B22" s="13" t="s">
        <v>946</v>
      </c>
      <c r="C22" s="12">
        <v>100</v>
      </c>
    </row>
    <row r="23" spans="1:3" ht="15">
      <c r="A23" s="13" t="s">
        <v>19</v>
      </c>
      <c r="B23" s="13" t="s">
        <v>311</v>
      </c>
      <c r="C23" s="12">
        <v>100</v>
      </c>
    </row>
    <row r="24" spans="1:3" ht="15">
      <c r="A24" s="13" t="s">
        <v>947</v>
      </c>
      <c r="B24" s="13" t="s">
        <v>948</v>
      </c>
      <c r="C24" s="12">
        <v>100</v>
      </c>
    </row>
    <row r="25" spans="1:6" ht="30.75">
      <c r="A25" s="15"/>
      <c r="B25" s="16" t="s">
        <v>127</v>
      </c>
      <c r="C25" s="44"/>
      <c r="D25" s="17"/>
      <c r="E25" s="7"/>
      <c r="F25" s="8"/>
    </row>
    <row r="26" spans="1:3" ht="46.5">
      <c r="A26" s="13" t="s">
        <v>18</v>
      </c>
      <c r="B26" s="13" t="s">
        <v>312</v>
      </c>
      <c r="C26" s="12">
        <v>100</v>
      </c>
    </row>
    <row r="27" spans="1:3" ht="46.5">
      <c r="A27" s="13" t="s">
        <v>949</v>
      </c>
      <c r="B27" s="13" t="s">
        <v>950</v>
      </c>
      <c r="C27" s="12">
        <v>100</v>
      </c>
    </row>
    <row r="28" spans="1:3" ht="46.5">
      <c r="A28" s="13" t="s">
        <v>17</v>
      </c>
      <c r="B28" s="13" t="s">
        <v>313</v>
      </c>
      <c r="C28" s="12">
        <v>100</v>
      </c>
    </row>
    <row r="29" spans="1:3" ht="46.5">
      <c r="A29" s="13" t="s">
        <v>951</v>
      </c>
      <c r="B29" s="13" t="s">
        <v>952</v>
      </c>
      <c r="C29" s="12">
        <v>100</v>
      </c>
    </row>
    <row r="30" spans="1:3" ht="30.75">
      <c r="A30" s="10"/>
      <c r="B30" s="11" t="s">
        <v>0</v>
      </c>
      <c r="C30" s="12"/>
    </row>
    <row r="31" spans="1:3" ht="30.75">
      <c r="A31" s="13" t="s">
        <v>16</v>
      </c>
      <c r="B31" s="13" t="s">
        <v>314</v>
      </c>
      <c r="C31" s="12">
        <v>100</v>
      </c>
    </row>
    <row r="32" spans="1:3" ht="30.75">
      <c r="A32" s="13" t="s">
        <v>953</v>
      </c>
      <c r="B32" s="13" t="s">
        <v>954</v>
      </c>
      <c r="C32" s="12">
        <v>100</v>
      </c>
    </row>
    <row r="33" spans="1:3" ht="15">
      <c r="A33" s="10"/>
      <c r="B33" s="18" t="s">
        <v>315</v>
      </c>
      <c r="C33" s="12"/>
    </row>
    <row r="34" spans="1:3" ht="46.5">
      <c r="A34" s="13" t="s">
        <v>15</v>
      </c>
      <c r="B34" s="13" t="s">
        <v>316</v>
      </c>
      <c r="C34" s="12">
        <v>100</v>
      </c>
    </row>
    <row r="35" spans="1:3" ht="46.5">
      <c r="A35" s="13" t="s">
        <v>955</v>
      </c>
      <c r="B35" s="13" t="s">
        <v>956</v>
      </c>
      <c r="C35" s="12">
        <v>100</v>
      </c>
    </row>
    <row r="36" spans="1:3" ht="62.25">
      <c r="A36" s="13" t="s">
        <v>14</v>
      </c>
      <c r="B36" s="13" t="s">
        <v>317</v>
      </c>
      <c r="C36" s="12">
        <v>100</v>
      </c>
    </row>
    <row r="37" spans="1:3" ht="62.25">
      <c r="A37" s="13" t="s">
        <v>957</v>
      </c>
      <c r="B37" s="13" t="s">
        <v>958</v>
      </c>
      <c r="C37" s="12">
        <v>100</v>
      </c>
    </row>
    <row r="38" spans="1:3" ht="46.5">
      <c r="A38" s="13" t="s">
        <v>13</v>
      </c>
      <c r="B38" s="13" t="s">
        <v>318</v>
      </c>
      <c r="C38" s="12">
        <v>100</v>
      </c>
    </row>
    <row r="39" spans="1:3" ht="46.5">
      <c r="A39" s="13" t="s">
        <v>959</v>
      </c>
      <c r="B39" s="13" t="s">
        <v>960</v>
      </c>
      <c r="C39" s="12">
        <v>100</v>
      </c>
    </row>
    <row r="40" spans="1:3" ht="46.5">
      <c r="A40" s="13" t="s">
        <v>12</v>
      </c>
      <c r="B40" s="13" t="s">
        <v>319</v>
      </c>
      <c r="C40" s="12">
        <v>100</v>
      </c>
    </row>
    <row r="41" spans="1:3" ht="46.5">
      <c r="A41" s="13" t="s">
        <v>961</v>
      </c>
      <c r="B41" s="13" t="s">
        <v>962</v>
      </c>
      <c r="C41" s="12">
        <v>100</v>
      </c>
    </row>
    <row r="42" spans="1:3" ht="62.25">
      <c r="A42" s="13" t="s">
        <v>963</v>
      </c>
      <c r="B42" s="13" t="s">
        <v>322</v>
      </c>
      <c r="C42" s="12">
        <v>100</v>
      </c>
    </row>
    <row r="43" spans="1:3" ht="30.75">
      <c r="A43" s="13" t="s">
        <v>11</v>
      </c>
      <c r="B43" s="13" t="s">
        <v>320</v>
      </c>
      <c r="C43" s="12">
        <v>100</v>
      </c>
    </row>
    <row r="44" spans="1:3" ht="30.75">
      <c r="A44" s="13" t="s">
        <v>323</v>
      </c>
      <c r="B44" s="13" t="s">
        <v>324</v>
      </c>
      <c r="C44" s="12">
        <v>100</v>
      </c>
    </row>
    <row r="45" spans="1:3" ht="15">
      <c r="A45" s="13"/>
      <c r="B45" s="19" t="s">
        <v>48</v>
      </c>
      <c r="C45" s="12"/>
    </row>
    <row r="46" spans="1:3" ht="15">
      <c r="A46" s="13" t="s">
        <v>10</v>
      </c>
      <c r="B46" s="14" t="s">
        <v>321</v>
      </c>
      <c r="C46" s="12">
        <v>100</v>
      </c>
    </row>
    <row r="47" spans="1:3" ht="30.75">
      <c r="A47" s="13" t="s">
        <v>325</v>
      </c>
      <c r="B47" s="14" t="s">
        <v>326</v>
      </c>
      <c r="C47" s="12">
        <v>100</v>
      </c>
    </row>
    <row r="48" spans="1:3" ht="46.5">
      <c r="A48" s="13" t="s">
        <v>1</v>
      </c>
      <c r="B48" s="14" t="s">
        <v>931</v>
      </c>
      <c r="C48" s="12">
        <v>100</v>
      </c>
    </row>
    <row r="49" spans="1:3" ht="62.25">
      <c r="A49" s="13" t="s">
        <v>327</v>
      </c>
      <c r="B49" s="14" t="s">
        <v>328</v>
      </c>
      <c r="C49" s="12">
        <v>100</v>
      </c>
    </row>
    <row r="50" spans="1:3" ht="15">
      <c r="A50" s="13" t="s">
        <v>9</v>
      </c>
      <c r="B50" s="14" t="s">
        <v>932</v>
      </c>
      <c r="C50" s="12">
        <v>100</v>
      </c>
    </row>
    <row r="51" spans="1:3" ht="15">
      <c r="A51" s="12" t="s">
        <v>329</v>
      </c>
      <c r="B51" s="14" t="s">
        <v>217</v>
      </c>
      <c r="C51" s="12">
        <v>100</v>
      </c>
    </row>
    <row r="52" spans="1:3" ht="30.75">
      <c r="A52" s="13" t="s">
        <v>2</v>
      </c>
      <c r="B52" s="13" t="s">
        <v>933</v>
      </c>
      <c r="C52" s="12">
        <v>100</v>
      </c>
    </row>
    <row r="53" spans="1:3" ht="30.75">
      <c r="A53" s="13" t="s">
        <v>218</v>
      </c>
      <c r="B53" s="14" t="s">
        <v>219</v>
      </c>
      <c r="C53" s="12">
        <v>100</v>
      </c>
    </row>
    <row r="54" spans="1:3" ht="15">
      <c r="A54" s="13"/>
      <c r="B54" s="19" t="s">
        <v>3</v>
      </c>
      <c r="C54" s="12"/>
    </row>
    <row r="55" spans="1:3" ht="46.5">
      <c r="A55" s="13" t="s">
        <v>4</v>
      </c>
      <c r="B55" s="13" t="s">
        <v>934</v>
      </c>
      <c r="C55" s="12">
        <v>100</v>
      </c>
    </row>
    <row r="56" spans="1:3" ht="46.5">
      <c r="A56" s="13" t="s">
        <v>220</v>
      </c>
      <c r="B56" s="13" t="s">
        <v>229</v>
      </c>
      <c r="C56" s="12">
        <v>100</v>
      </c>
    </row>
    <row r="57" spans="1:3" ht="62.25">
      <c r="A57" s="13" t="s">
        <v>5</v>
      </c>
      <c r="B57" s="13" t="s">
        <v>935</v>
      </c>
      <c r="C57" s="12">
        <v>100</v>
      </c>
    </row>
    <row r="58" spans="1:3" ht="62.25">
      <c r="A58" s="13" t="s">
        <v>221</v>
      </c>
      <c r="B58" s="13" t="s">
        <v>222</v>
      </c>
      <c r="C58" s="12">
        <v>100</v>
      </c>
    </row>
    <row r="59" spans="1:3" ht="30.75">
      <c r="A59" s="13" t="s">
        <v>6</v>
      </c>
      <c r="B59" s="13" t="s">
        <v>936</v>
      </c>
      <c r="C59" s="12">
        <v>100</v>
      </c>
    </row>
    <row r="60" spans="1:3" ht="30.75">
      <c r="A60" s="13" t="s">
        <v>223</v>
      </c>
      <c r="B60" s="13" t="s">
        <v>224</v>
      </c>
      <c r="C60" s="12">
        <v>100</v>
      </c>
    </row>
    <row r="61" spans="1:3" ht="30.75">
      <c r="A61" s="13" t="s">
        <v>7</v>
      </c>
      <c r="B61" s="13" t="s">
        <v>937</v>
      </c>
      <c r="C61" s="12">
        <v>100</v>
      </c>
    </row>
    <row r="62" spans="1:3" ht="30.75">
      <c r="A62" s="13" t="s">
        <v>225</v>
      </c>
      <c r="B62" s="13" t="s">
        <v>226</v>
      </c>
      <c r="C62" s="12">
        <v>100</v>
      </c>
    </row>
    <row r="63" spans="1:3" ht="30.75">
      <c r="A63" s="13" t="s">
        <v>8</v>
      </c>
      <c r="B63" s="13" t="s">
        <v>938</v>
      </c>
      <c r="C63" s="12">
        <v>100</v>
      </c>
    </row>
    <row r="64" spans="1:3" ht="30.75">
      <c r="A64" s="13" t="s">
        <v>227</v>
      </c>
      <c r="B64" s="13" t="s">
        <v>228</v>
      </c>
      <c r="C64" s="12">
        <v>100</v>
      </c>
    </row>
    <row r="65" spans="1:3" ht="15">
      <c r="A65" s="20" t="s">
        <v>231</v>
      </c>
      <c r="B65" s="1"/>
      <c r="C65" s="1"/>
    </row>
    <row r="66" spans="1:3" ht="51.75" customHeight="1">
      <c r="A66" s="266" t="s">
        <v>517</v>
      </c>
      <c r="B66" s="266"/>
      <c r="C66" s="266"/>
    </row>
    <row r="67" spans="1:3" ht="15">
      <c r="A67" s="1"/>
      <c r="B67" s="1"/>
      <c r="C67" s="1"/>
    </row>
    <row r="68" spans="1:6" s="2" customFormat="1" ht="15">
      <c r="A68" s="264" t="s">
        <v>516</v>
      </c>
      <c r="B68" s="264"/>
      <c r="C68" s="264"/>
      <c r="D68" s="4"/>
      <c r="E68" s="4"/>
      <c r="F68" s="4"/>
    </row>
  </sheetData>
  <sheetProtection/>
  <mergeCells count="9">
    <mergeCell ref="A68:C68"/>
    <mergeCell ref="A1:C1"/>
    <mergeCell ref="A2:C2"/>
    <mergeCell ref="A3:C3"/>
    <mergeCell ref="A5:C5"/>
    <mergeCell ref="A4:C4"/>
    <mergeCell ref="A66:C66"/>
    <mergeCell ref="A7:C7"/>
    <mergeCell ref="A8:C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0"/>
  <sheetViews>
    <sheetView zoomScalePageLayoutView="0" workbookViewId="0" topLeftCell="A60">
      <selection activeCell="G68" sqref="G68"/>
    </sheetView>
  </sheetViews>
  <sheetFormatPr defaultColWidth="9.125" defaultRowHeight="12.75"/>
  <cols>
    <col min="1" max="1" width="82.875" style="26" customWidth="1"/>
    <col min="2" max="2" width="7.50390625" style="26" customWidth="1"/>
    <col min="3" max="3" width="16.375" style="26" customWidth="1"/>
    <col min="4" max="4" width="5.125" style="87" customWidth="1"/>
    <col min="5" max="5" width="12.625" style="87" customWidth="1"/>
    <col min="6" max="6" width="5.00390625" style="87" customWidth="1"/>
    <col min="7" max="7" width="13.125" style="48" customWidth="1"/>
    <col min="8" max="16384" width="9.125" style="26" customWidth="1"/>
  </cols>
  <sheetData>
    <row r="1" spans="3:7" s="92" customFormat="1" ht="15.75" customHeight="1">
      <c r="C1" s="319" t="s">
        <v>800</v>
      </c>
      <c r="D1" s="320"/>
      <c r="E1" s="320"/>
      <c r="F1" s="320"/>
      <c r="G1" s="320"/>
    </row>
    <row r="2" spans="3:7" s="92" customFormat="1" ht="13.5" customHeight="1">
      <c r="C2" s="319" t="s">
        <v>144</v>
      </c>
      <c r="D2" s="320"/>
      <c r="E2" s="320"/>
      <c r="F2" s="320"/>
      <c r="G2" s="320"/>
    </row>
    <row r="3" spans="3:7" s="92" customFormat="1" ht="13.5" customHeight="1">
      <c r="C3" s="319" t="s">
        <v>146</v>
      </c>
      <c r="D3" s="320"/>
      <c r="E3" s="320"/>
      <c r="F3" s="320"/>
      <c r="G3" s="320"/>
    </row>
    <row r="4" spans="3:7" s="92" customFormat="1" ht="13.5" customHeight="1">
      <c r="C4" s="319" t="s">
        <v>57</v>
      </c>
      <c r="D4" s="320"/>
      <c r="E4" s="320"/>
      <c r="F4" s="320"/>
      <c r="G4" s="320"/>
    </row>
    <row r="5" spans="3:7" s="92" customFormat="1" ht="13.5" customHeight="1">
      <c r="C5" s="313" t="s">
        <v>832</v>
      </c>
      <c r="D5" s="320"/>
      <c r="E5" s="320"/>
      <c r="F5" s="320"/>
      <c r="G5" s="320"/>
    </row>
    <row r="7" spans="1:7" ht="15">
      <c r="A7" s="315" t="s">
        <v>892</v>
      </c>
      <c r="B7" s="315"/>
      <c r="C7" s="315"/>
      <c r="D7" s="315"/>
      <c r="E7" s="315"/>
      <c r="F7" s="315"/>
      <c r="G7" s="315"/>
    </row>
    <row r="8" spans="1:7" ht="15">
      <c r="A8" s="315" t="s">
        <v>833</v>
      </c>
      <c r="B8" s="315"/>
      <c r="C8" s="315"/>
      <c r="D8" s="315"/>
      <c r="E8" s="315"/>
      <c r="F8" s="315"/>
      <c r="G8" s="315"/>
    </row>
    <row r="9" spans="5:7" ht="15">
      <c r="E9" s="90" t="s">
        <v>186</v>
      </c>
      <c r="F9" s="316"/>
      <c r="G9" s="316"/>
    </row>
    <row r="10" spans="1:7" s="90" customFormat="1" ht="15">
      <c r="A10" s="43" t="s">
        <v>76</v>
      </c>
      <c r="B10" s="43" t="s">
        <v>893</v>
      </c>
      <c r="C10" s="43" t="s">
        <v>888</v>
      </c>
      <c r="D10" s="41" t="s">
        <v>340</v>
      </c>
      <c r="E10" s="28" t="s">
        <v>60</v>
      </c>
      <c r="F10" s="32"/>
      <c r="G10" s="33"/>
    </row>
    <row r="11" spans="1:7" s="90" customFormat="1" ht="15.75" customHeight="1">
      <c r="A11" s="44">
        <v>1</v>
      </c>
      <c r="B11" s="44">
        <v>2</v>
      </c>
      <c r="C11" s="44">
        <v>3</v>
      </c>
      <c r="D11" s="44">
        <v>4</v>
      </c>
      <c r="E11" s="49">
        <v>5</v>
      </c>
      <c r="F11" s="87"/>
      <c r="G11" s="87"/>
    </row>
    <row r="12" spans="1:7" s="90" customFormat="1" ht="30.75">
      <c r="A12" s="243" t="s">
        <v>418</v>
      </c>
      <c r="B12" s="242">
        <v>706</v>
      </c>
      <c r="C12" s="242"/>
      <c r="D12" s="242"/>
      <c r="E12" s="27">
        <f>E13+E78+E84+E95+E105+E109+E137+E154+E178+E237+E247+E248+E260</f>
        <v>1308139.4</v>
      </c>
      <c r="F12" s="87"/>
      <c r="G12" s="87"/>
    </row>
    <row r="13" spans="1:7" s="90" customFormat="1" ht="30.75">
      <c r="A13" s="232" t="s">
        <v>122</v>
      </c>
      <c r="B13" s="44">
        <v>706</v>
      </c>
      <c r="C13" s="233" t="s">
        <v>560</v>
      </c>
      <c r="D13" s="233"/>
      <c r="E13" s="234">
        <f>E14+E23+E32+E58+E71+E35+E43+E49+E53</f>
        <v>898517.8999999999</v>
      </c>
      <c r="F13" s="55"/>
      <c r="G13" s="30"/>
    </row>
    <row r="14" spans="1:7" s="21" customFormat="1" ht="30.75">
      <c r="A14" s="232" t="s">
        <v>561</v>
      </c>
      <c r="B14" s="44">
        <v>706</v>
      </c>
      <c r="C14" s="233" t="s">
        <v>562</v>
      </c>
      <c r="D14" s="233"/>
      <c r="E14" s="234">
        <f>E15+E17+E19+E21</f>
        <v>280265.7</v>
      </c>
      <c r="F14" s="26"/>
      <c r="G14" s="26"/>
    </row>
    <row r="15" spans="1:7" s="21" customFormat="1" ht="156">
      <c r="A15" s="232" t="s">
        <v>211</v>
      </c>
      <c r="B15" s="44">
        <v>706</v>
      </c>
      <c r="C15" s="233" t="s">
        <v>563</v>
      </c>
      <c r="D15" s="233"/>
      <c r="E15" s="234">
        <f>E16</f>
        <v>150196.5</v>
      </c>
      <c r="F15" s="26"/>
      <c r="G15" s="26"/>
    </row>
    <row r="16" spans="1:7" s="21" customFormat="1" ht="30.75">
      <c r="A16" s="232" t="s">
        <v>490</v>
      </c>
      <c r="B16" s="44">
        <v>706</v>
      </c>
      <c r="C16" s="233" t="s">
        <v>563</v>
      </c>
      <c r="D16" s="233" t="s">
        <v>491</v>
      </c>
      <c r="E16" s="234">
        <v>150196.5</v>
      </c>
      <c r="F16" s="26"/>
      <c r="G16" s="26"/>
    </row>
    <row r="17" spans="1:7" s="21" customFormat="1" ht="171">
      <c r="A17" s="232" t="s">
        <v>249</v>
      </c>
      <c r="B17" s="44">
        <v>706</v>
      </c>
      <c r="C17" s="233" t="s">
        <v>564</v>
      </c>
      <c r="D17" s="233"/>
      <c r="E17" s="234">
        <f>E18</f>
        <v>2562</v>
      </c>
      <c r="F17" s="26"/>
      <c r="G17" s="26"/>
    </row>
    <row r="18" spans="1:7" s="21" customFormat="1" ht="30.75">
      <c r="A18" s="232" t="s">
        <v>490</v>
      </c>
      <c r="B18" s="44">
        <v>706</v>
      </c>
      <c r="C18" s="233" t="s">
        <v>564</v>
      </c>
      <c r="D18" s="233" t="s">
        <v>491</v>
      </c>
      <c r="E18" s="234">
        <v>2562</v>
      </c>
      <c r="F18" s="26"/>
      <c r="G18" s="26"/>
    </row>
    <row r="19" spans="1:7" s="21" customFormat="1" ht="186.75">
      <c r="A19" s="232" t="s">
        <v>528</v>
      </c>
      <c r="B19" s="44">
        <v>706</v>
      </c>
      <c r="C19" s="233" t="s">
        <v>565</v>
      </c>
      <c r="D19" s="233"/>
      <c r="E19" s="234">
        <f>E20</f>
        <v>47578.2</v>
      </c>
      <c r="F19" s="26"/>
      <c r="G19" s="26"/>
    </row>
    <row r="20" spans="1:7" s="21" customFormat="1" ht="30.75">
      <c r="A20" s="232" t="s">
        <v>490</v>
      </c>
      <c r="B20" s="44">
        <v>706</v>
      </c>
      <c r="C20" s="233" t="s">
        <v>565</v>
      </c>
      <c r="D20" s="233" t="s">
        <v>491</v>
      </c>
      <c r="E20" s="234">
        <v>47578.2</v>
      </c>
      <c r="F20" s="26"/>
      <c r="G20" s="26"/>
    </row>
    <row r="21" spans="1:7" s="21" customFormat="1" ht="15">
      <c r="A21" s="232" t="s">
        <v>79</v>
      </c>
      <c r="B21" s="44">
        <v>706</v>
      </c>
      <c r="C21" s="233" t="s">
        <v>566</v>
      </c>
      <c r="D21" s="233"/>
      <c r="E21" s="234">
        <f>E22</f>
        <v>79929</v>
      </c>
      <c r="F21" s="26"/>
      <c r="G21" s="26"/>
    </row>
    <row r="22" spans="1:7" ht="30.75">
      <c r="A22" s="232" t="s">
        <v>490</v>
      </c>
      <c r="B22" s="44">
        <v>706</v>
      </c>
      <c r="C22" s="233" t="s">
        <v>566</v>
      </c>
      <c r="D22" s="233" t="s">
        <v>491</v>
      </c>
      <c r="E22" s="234">
        <v>79929</v>
      </c>
      <c r="F22" s="26"/>
      <c r="G22" s="26"/>
    </row>
    <row r="23" spans="1:7" ht="30.75">
      <c r="A23" s="232" t="s">
        <v>761</v>
      </c>
      <c r="B23" s="44">
        <v>706</v>
      </c>
      <c r="C23" s="233" t="s">
        <v>569</v>
      </c>
      <c r="D23" s="233"/>
      <c r="E23" s="234">
        <f>E24+E26+E28+E30</f>
        <v>444478.89999999997</v>
      </c>
      <c r="F23" s="26"/>
      <c r="G23" s="26"/>
    </row>
    <row r="24" spans="1:7" ht="140.25">
      <c r="A24" s="232" t="s">
        <v>250</v>
      </c>
      <c r="B24" s="44">
        <v>706</v>
      </c>
      <c r="C24" s="233" t="s">
        <v>570</v>
      </c>
      <c r="D24" s="233"/>
      <c r="E24" s="234">
        <f>E25</f>
        <v>284343.1</v>
      </c>
      <c r="F24" s="55"/>
      <c r="G24" s="53"/>
    </row>
    <row r="25" spans="1:7" ht="30.75">
      <c r="A25" s="232" t="s">
        <v>490</v>
      </c>
      <c r="B25" s="44">
        <v>706</v>
      </c>
      <c r="C25" s="233" t="s">
        <v>570</v>
      </c>
      <c r="D25" s="233" t="s">
        <v>491</v>
      </c>
      <c r="E25" s="234">
        <v>284343.1</v>
      </c>
      <c r="F25" s="55"/>
      <c r="G25" s="30"/>
    </row>
    <row r="26" spans="1:7" ht="156">
      <c r="A26" s="232" t="s">
        <v>518</v>
      </c>
      <c r="B26" s="44">
        <v>706</v>
      </c>
      <c r="C26" s="233" t="s">
        <v>571</v>
      </c>
      <c r="D26" s="233"/>
      <c r="E26" s="234">
        <f>E27</f>
        <v>9720</v>
      </c>
      <c r="F26" s="55"/>
      <c r="G26" s="30"/>
    </row>
    <row r="27" spans="1:7" ht="30.75">
      <c r="A27" s="232" t="s">
        <v>490</v>
      </c>
      <c r="B27" s="44">
        <v>706</v>
      </c>
      <c r="C27" s="233" t="s">
        <v>571</v>
      </c>
      <c r="D27" s="233" t="s">
        <v>491</v>
      </c>
      <c r="E27" s="234">
        <v>9720</v>
      </c>
      <c r="F27" s="55"/>
      <c r="G27" s="30"/>
    </row>
    <row r="28" spans="1:7" ht="171">
      <c r="A28" s="232" t="s">
        <v>529</v>
      </c>
      <c r="B28" s="44">
        <v>706</v>
      </c>
      <c r="C28" s="233" t="s">
        <v>572</v>
      </c>
      <c r="D28" s="233"/>
      <c r="E28" s="234">
        <f>E29</f>
        <v>33559.8</v>
      </c>
      <c r="F28" s="55"/>
      <c r="G28" s="30"/>
    </row>
    <row r="29" spans="1:7" ht="30.75">
      <c r="A29" s="232" t="s">
        <v>490</v>
      </c>
      <c r="B29" s="44">
        <v>706</v>
      </c>
      <c r="C29" s="233" t="s">
        <v>572</v>
      </c>
      <c r="D29" s="233" t="s">
        <v>491</v>
      </c>
      <c r="E29" s="234">
        <v>33559.8</v>
      </c>
      <c r="F29" s="55"/>
      <c r="G29" s="30"/>
    </row>
    <row r="30" spans="1:7" ht="30.75">
      <c r="A30" s="232" t="s">
        <v>492</v>
      </c>
      <c r="B30" s="44">
        <v>706</v>
      </c>
      <c r="C30" s="233" t="s">
        <v>573</v>
      </c>
      <c r="D30" s="233"/>
      <c r="E30" s="234">
        <f>E31</f>
        <v>116856</v>
      </c>
      <c r="F30" s="55"/>
      <c r="G30" s="30"/>
    </row>
    <row r="31" spans="1:7" ht="30.75">
      <c r="A31" s="232" t="s">
        <v>490</v>
      </c>
      <c r="B31" s="44">
        <v>706</v>
      </c>
      <c r="C31" s="233" t="s">
        <v>573</v>
      </c>
      <c r="D31" s="233" t="s">
        <v>491</v>
      </c>
      <c r="E31" s="234">
        <v>116856</v>
      </c>
      <c r="F31" s="55"/>
      <c r="G31" s="30"/>
    </row>
    <row r="32" spans="1:7" ht="30.75">
      <c r="A32" s="232" t="s">
        <v>575</v>
      </c>
      <c r="B32" s="44">
        <v>706</v>
      </c>
      <c r="C32" s="233" t="s">
        <v>576</v>
      </c>
      <c r="D32" s="233"/>
      <c r="E32" s="234">
        <f>E33</f>
        <v>53431</v>
      </c>
      <c r="F32" s="55"/>
      <c r="G32" s="30"/>
    </row>
    <row r="33" spans="1:7" ht="15">
      <c r="A33" s="232" t="s">
        <v>77</v>
      </c>
      <c r="B33" s="44">
        <v>706</v>
      </c>
      <c r="C33" s="233" t="s">
        <v>577</v>
      </c>
      <c r="D33" s="233"/>
      <c r="E33" s="234">
        <f>E34</f>
        <v>53431</v>
      </c>
      <c r="F33" s="55"/>
      <c r="G33" s="30"/>
    </row>
    <row r="34" spans="1:7" ht="30.75">
      <c r="A34" s="232" t="s">
        <v>490</v>
      </c>
      <c r="B34" s="44">
        <v>706</v>
      </c>
      <c r="C34" s="233" t="s">
        <v>577</v>
      </c>
      <c r="D34" s="233" t="s">
        <v>491</v>
      </c>
      <c r="E34" s="234">
        <v>53431</v>
      </c>
      <c r="F34" s="55"/>
      <c r="G34" s="30"/>
    </row>
    <row r="35" spans="1:7" ht="30.75">
      <c r="A35" s="232" t="s">
        <v>768</v>
      </c>
      <c r="B35" s="44">
        <v>706</v>
      </c>
      <c r="C35" s="233" t="s">
        <v>579</v>
      </c>
      <c r="D35" s="233"/>
      <c r="E35" s="234">
        <f>E36+E39+E41</f>
        <v>19180.699999999997</v>
      </c>
      <c r="F35" s="55"/>
      <c r="G35" s="30"/>
    </row>
    <row r="36" spans="1:7" ht="15">
      <c r="A36" s="232" t="s">
        <v>161</v>
      </c>
      <c r="B36" s="44">
        <v>706</v>
      </c>
      <c r="C36" s="233" t="s">
        <v>731</v>
      </c>
      <c r="D36" s="233"/>
      <c r="E36" s="234">
        <f>E38+E37</f>
        <v>1850</v>
      </c>
      <c r="F36" s="55"/>
      <c r="G36" s="30"/>
    </row>
    <row r="37" spans="1:7" ht="15">
      <c r="A37" s="232" t="s">
        <v>495</v>
      </c>
      <c r="B37" s="44">
        <v>706</v>
      </c>
      <c r="C37" s="233" t="s">
        <v>731</v>
      </c>
      <c r="D37" s="233" t="s">
        <v>494</v>
      </c>
      <c r="E37" s="234">
        <v>400</v>
      </c>
      <c r="F37" s="55"/>
      <c r="G37" s="30"/>
    </row>
    <row r="38" spans="1:7" ht="30.75">
      <c r="A38" s="232" t="s">
        <v>490</v>
      </c>
      <c r="B38" s="44">
        <v>706</v>
      </c>
      <c r="C38" s="233" t="s">
        <v>731</v>
      </c>
      <c r="D38" s="233" t="s">
        <v>491</v>
      </c>
      <c r="E38" s="234">
        <v>1450</v>
      </c>
      <c r="F38" s="55"/>
      <c r="G38" s="30"/>
    </row>
    <row r="39" spans="1:7" ht="46.5">
      <c r="A39" s="232" t="s">
        <v>519</v>
      </c>
      <c r="B39" s="44">
        <v>706</v>
      </c>
      <c r="C39" s="233" t="s">
        <v>732</v>
      </c>
      <c r="D39" s="233"/>
      <c r="E39" s="234">
        <f>E40</f>
        <v>15558.1</v>
      </c>
      <c r="F39" s="55"/>
      <c r="G39" s="30"/>
    </row>
    <row r="40" spans="1:7" ht="30.75">
      <c r="A40" s="232" t="s">
        <v>536</v>
      </c>
      <c r="B40" s="44">
        <v>706</v>
      </c>
      <c r="C40" s="233" t="s">
        <v>732</v>
      </c>
      <c r="D40" s="233" t="s">
        <v>483</v>
      </c>
      <c r="E40" s="234">
        <v>15558.1</v>
      </c>
      <c r="F40" s="55"/>
      <c r="G40" s="30"/>
    </row>
    <row r="41" spans="1:7" ht="30.75">
      <c r="A41" s="232" t="s">
        <v>861</v>
      </c>
      <c r="B41" s="44">
        <v>706</v>
      </c>
      <c r="C41" s="233" t="s">
        <v>733</v>
      </c>
      <c r="D41" s="233"/>
      <c r="E41" s="234">
        <f>E42</f>
        <v>1772.6</v>
      </c>
      <c r="F41" s="55"/>
      <c r="G41" s="30"/>
    </row>
    <row r="42" spans="1:7" ht="15">
      <c r="A42" s="232" t="s">
        <v>495</v>
      </c>
      <c r="B42" s="44">
        <v>706</v>
      </c>
      <c r="C42" s="233" t="s">
        <v>733</v>
      </c>
      <c r="D42" s="233" t="s">
        <v>494</v>
      </c>
      <c r="E42" s="234">
        <v>1772.6</v>
      </c>
      <c r="F42" s="55"/>
      <c r="G42" s="30"/>
    </row>
    <row r="43" spans="1:7" ht="30.75">
      <c r="A43" s="232" t="s">
        <v>762</v>
      </c>
      <c r="B43" s="44">
        <v>706</v>
      </c>
      <c r="C43" s="233" t="s">
        <v>581</v>
      </c>
      <c r="D43" s="233"/>
      <c r="E43" s="234">
        <f>E46+E44</f>
        <v>2000</v>
      </c>
      <c r="F43" s="55"/>
      <c r="G43" s="30"/>
    </row>
    <row r="44" spans="1:7" ht="15">
      <c r="A44" s="206" t="s">
        <v>930</v>
      </c>
      <c r="B44" s="44">
        <v>706</v>
      </c>
      <c r="C44" s="207" t="s">
        <v>929</v>
      </c>
      <c r="D44" s="205"/>
      <c r="E44" s="234">
        <f>E45</f>
        <v>250</v>
      </c>
      <c r="F44" s="55"/>
      <c r="G44" s="30"/>
    </row>
    <row r="45" spans="1:7" ht="30.75">
      <c r="A45" s="206" t="s">
        <v>536</v>
      </c>
      <c r="B45" s="44">
        <v>706</v>
      </c>
      <c r="C45" s="207" t="s">
        <v>929</v>
      </c>
      <c r="D45" s="207" t="s">
        <v>483</v>
      </c>
      <c r="E45" s="234">
        <v>250</v>
      </c>
      <c r="F45" s="55"/>
      <c r="G45" s="30"/>
    </row>
    <row r="46" spans="1:7" ht="15">
      <c r="A46" s="232" t="s">
        <v>357</v>
      </c>
      <c r="B46" s="44">
        <v>706</v>
      </c>
      <c r="C46" s="233" t="s">
        <v>734</v>
      </c>
      <c r="D46" s="233"/>
      <c r="E46" s="234">
        <f>E47+E48</f>
        <v>1750</v>
      </c>
      <c r="F46" s="55"/>
      <c r="G46" s="30"/>
    </row>
    <row r="47" spans="1:7" ht="46.5">
      <c r="A47" s="232" t="s">
        <v>481</v>
      </c>
      <c r="B47" s="44">
        <v>706</v>
      </c>
      <c r="C47" s="233" t="s">
        <v>734</v>
      </c>
      <c r="D47" s="233" t="s">
        <v>482</v>
      </c>
      <c r="E47" s="234">
        <v>440</v>
      </c>
      <c r="F47" s="55"/>
      <c r="G47" s="30"/>
    </row>
    <row r="48" spans="1:7" ht="30.75">
      <c r="A48" s="232" t="s">
        <v>536</v>
      </c>
      <c r="B48" s="44">
        <v>706</v>
      </c>
      <c r="C48" s="233" t="s">
        <v>734</v>
      </c>
      <c r="D48" s="233" t="s">
        <v>483</v>
      </c>
      <c r="E48" s="234">
        <v>1310</v>
      </c>
      <c r="F48" s="55"/>
      <c r="G48" s="30"/>
    </row>
    <row r="49" spans="1:7" ht="30.75">
      <c r="A49" s="232" t="s">
        <v>714</v>
      </c>
      <c r="B49" s="44">
        <v>706</v>
      </c>
      <c r="C49" s="233" t="s">
        <v>583</v>
      </c>
      <c r="D49" s="233"/>
      <c r="E49" s="234">
        <f>E50</f>
        <v>500</v>
      </c>
      <c r="F49" s="55"/>
      <c r="G49" s="30"/>
    </row>
    <row r="50" spans="1:7" ht="15">
      <c r="A50" s="232" t="s">
        <v>499</v>
      </c>
      <c r="B50" s="44">
        <v>706</v>
      </c>
      <c r="C50" s="233" t="s">
        <v>735</v>
      </c>
      <c r="D50" s="233"/>
      <c r="E50" s="234">
        <f>E51+E52</f>
        <v>500</v>
      </c>
      <c r="F50" s="55"/>
      <c r="G50" s="30"/>
    </row>
    <row r="51" spans="1:7" ht="46.5">
      <c r="A51" s="232" t="s">
        <v>481</v>
      </c>
      <c r="B51" s="44">
        <v>706</v>
      </c>
      <c r="C51" s="233" t="s">
        <v>735</v>
      </c>
      <c r="D51" s="233" t="s">
        <v>482</v>
      </c>
      <c r="E51" s="234">
        <v>70</v>
      </c>
      <c r="F51" s="55"/>
      <c r="G51" s="30"/>
    </row>
    <row r="52" spans="1:7" ht="30.75">
      <c r="A52" s="232" t="s">
        <v>536</v>
      </c>
      <c r="B52" s="44">
        <v>706</v>
      </c>
      <c r="C52" s="233" t="s">
        <v>735</v>
      </c>
      <c r="D52" s="233" t="s">
        <v>483</v>
      </c>
      <c r="E52" s="234">
        <v>430</v>
      </c>
      <c r="F52" s="55"/>
      <c r="G52" s="30"/>
    </row>
    <row r="53" spans="1:7" ht="30.75">
      <c r="A53" s="232" t="s">
        <v>587</v>
      </c>
      <c r="B53" s="44">
        <v>706</v>
      </c>
      <c r="C53" s="233" t="s">
        <v>585</v>
      </c>
      <c r="D53" s="233"/>
      <c r="E53" s="234">
        <f>E54</f>
        <v>24313</v>
      </c>
      <c r="F53" s="55"/>
      <c r="G53" s="30"/>
    </row>
    <row r="54" spans="1:7" ht="46.5">
      <c r="A54" s="232" t="s">
        <v>159</v>
      </c>
      <c r="B54" s="44">
        <v>706</v>
      </c>
      <c r="C54" s="233" t="s">
        <v>736</v>
      </c>
      <c r="D54" s="233"/>
      <c r="E54" s="234">
        <f>E55+E56+E57</f>
        <v>24313</v>
      </c>
      <c r="F54" s="55"/>
      <c r="G54" s="30"/>
    </row>
    <row r="55" spans="1:7" ht="46.5">
      <c r="A55" s="232" t="s">
        <v>481</v>
      </c>
      <c r="B55" s="44">
        <v>706</v>
      </c>
      <c r="C55" s="233" t="s">
        <v>736</v>
      </c>
      <c r="D55" s="233" t="s">
        <v>482</v>
      </c>
      <c r="E55" s="234">
        <v>20369</v>
      </c>
      <c r="F55" s="55"/>
      <c r="G55" s="30"/>
    </row>
    <row r="56" spans="1:7" ht="30.75">
      <c r="A56" s="232" t="s">
        <v>536</v>
      </c>
      <c r="B56" s="44">
        <v>706</v>
      </c>
      <c r="C56" s="233" t="s">
        <v>736</v>
      </c>
      <c r="D56" s="233" t="s">
        <v>483</v>
      </c>
      <c r="E56" s="234">
        <v>3814</v>
      </c>
      <c r="F56" s="55"/>
      <c r="G56" s="30"/>
    </row>
    <row r="57" spans="1:7" ht="15">
      <c r="A57" s="232" t="s">
        <v>484</v>
      </c>
      <c r="B57" s="44">
        <v>706</v>
      </c>
      <c r="C57" s="233" t="s">
        <v>736</v>
      </c>
      <c r="D57" s="233" t="s">
        <v>485</v>
      </c>
      <c r="E57" s="234">
        <v>130</v>
      </c>
      <c r="F57" s="55"/>
      <c r="G57" s="30"/>
    </row>
    <row r="58" spans="1:7" ht="46.5">
      <c r="A58" s="232" t="s">
        <v>763</v>
      </c>
      <c r="B58" s="44">
        <v>706</v>
      </c>
      <c r="C58" s="233" t="s">
        <v>586</v>
      </c>
      <c r="D58" s="233"/>
      <c r="E58" s="234">
        <f>E59+E61+E63+E65+E67+E69</f>
        <v>40707.00000000001</v>
      </c>
      <c r="F58" s="55"/>
      <c r="G58" s="30"/>
    </row>
    <row r="59" spans="1:7" ht="15">
      <c r="A59" s="232" t="s">
        <v>549</v>
      </c>
      <c r="B59" s="44">
        <v>706</v>
      </c>
      <c r="C59" s="233" t="s">
        <v>811</v>
      </c>
      <c r="D59" s="233"/>
      <c r="E59" s="234">
        <f>E60</f>
        <v>5600</v>
      </c>
      <c r="F59" s="55"/>
      <c r="G59" s="30"/>
    </row>
    <row r="60" spans="1:7" ht="30.75">
      <c r="A60" s="232" t="s">
        <v>490</v>
      </c>
      <c r="B60" s="44">
        <v>706</v>
      </c>
      <c r="C60" s="233" t="s">
        <v>811</v>
      </c>
      <c r="D60" s="233" t="s">
        <v>491</v>
      </c>
      <c r="E60" s="234">
        <v>5600</v>
      </c>
      <c r="F60" s="55"/>
      <c r="G60" s="30"/>
    </row>
    <row r="61" spans="1:7" ht="30.75">
      <c r="A61" s="232" t="s">
        <v>550</v>
      </c>
      <c r="B61" s="44">
        <v>706</v>
      </c>
      <c r="C61" s="233" t="s">
        <v>812</v>
      </c>
      <c r="D61" s="233"/>
      <c r="E61" s="234">
        <f>E62</f>
        <v>11419</v>
      </c>
      <c r="F61" s="55"/>
      <c r="G61" s="30"/>
    </row>
    <row r="62" spans="1:7" ht="30.75">
      <c r="A62" s="232" t="s">
        <v>490</v>
      </c>
      <c r="B62" s="44">
        <v>706</v>
      </c>
      <c r="C62" s="233" t="s">
        <v>812</v>
      </c>
      <c r="D62" s="233" t="s">
        <v>491</v>
      </c>
      <c r="E62" s="234">
        <v>11419</v>
      </c>
      <c r="F62" s="55"/>
      <c r="G62" s="30"/>
    </row>
    <row r="63" spans="1:7" ht="78">
      <c r="A63" s="232" t="s">
        <v>451</v>
      </c>
      <c r="B63" s="44">
        <v>706</v>
      </c>
      <c r="C63" s="233" t="s">
        <v>737</v>
      </c>
      <c r="D63" s="49"/>
      <c r="E63" s="234">
        <f>E64</f>
        <v>14402.8</v>
      </c>
      <c r="G63" s="30"/>
    </row>
    <row r="64" spans="1:7" ht="30.75">
      <c r="A64" s="232" t="s">
        <v>490</v>
      </c>
      <c r="B64" s="44">
        <v>706</v>
      </c>
      <c r="C64" s="233" t="s">
        <v>737</v>
      </c>
      <c r="D64" s="233" t="s">
        <v>491</v>
      </c>
      <c r="E64" s="234">
        <v>14402.8</v>
      </c>
      <c r="G64" s="30"/>
    </row>
    <row r="65" spans="1:7" ht="46.5">
      <c r="A65" s="232" t="s">
        <v>521</v>
      </c>
      <c r="B65" s="44">
        <v>706</v>
      </c>
      <c r="C65" s="233" t="s">
        <v>738</v>
      </c>
      <c r="D65" s="233"/>
      <c r="E65" s="234">
        <f>E66</f>
        <v>6884.5</v>
      </c>
      <c r="G65" s="30"/>
    </row>
    <row r="66" spans="1:7" ht="30.75">
      <c r="A66" s="232" t="s">
        <v>490</v>
      </c>
      <c r="B66" s="44">
        <v>706</v>
      </c>
      <c r="C66" s="233" t="s">
        <v>738</v>
      </c>
      <c r="D66" s="233" t="s">
        <v>491</v>
      </c>
      <c r="E66" s="234">
        <v>6884.5</v>
      </c>
      <c r="G66" s="30"/>
    </row>
    <row r="67" spans="1:7" ht="15" customHeight="1">
      <c r="A67" s="232" t="s">
        <v>520</v>
      </c>
      <c r="B67" s="44">
        <v>706</v>
      </c>
      <c r="C67" s="233" t="s">
        <v>739</v>
      </c>
      <c r="D67" s="233"/>
      <c r="E67" s="234">
        <f>E68</f>
        <v>1627.9</v>
      </c>
      <c r="G67" s="30"/>
    </row>
    <row r="68" spans="1:7" ht="30.75">
      <c r="A68" s="232" t="s">
        <v>490</v>
      </c>
      <c r="B68" s="44">
        <v>706</v>
      </c>
      <c r="C68" s="233" t="s">
        <v>739</v>
      </c>
      <c r="D68" s="233" t="s">
        <v>494</v>
      </c>
      <c r="E68" s="234">
        <v>1627.9</v>
      </c>
      <c r="G68" s="30"/>
    </row>
    <row r="69" spans="1:7" ht="108.75">
      <c r="A69" s="232" t="s">
        <v>251</v>
      </c>
      <c r="B69" s="44">
        <v>706</v>
      </c>
      <c r="C69" s="233" t="s">
        <v>740</v>
      </c>
      <c r="D69" s="233"/>
      <c r="E69" s="234">
        <f>E70</f>
        <v>772.8</v>
      </c>
      <c r="G69" s="30"/>
    </row>
    <row r="70" spans="1:7" ht="15">
      <c r="A70" s="232" t="s">
        <v>495</v>
      </c>
      <c r="B70" s="44">
        <v>706</v>
      </c>
      <c r="C70" s="233" t="s">
        <v>740</v>
      </c>
      <c r="D70" s="233" t="s">
        <v>494</v>
      </c>
      <c r="E70" s="234">
        <v>772.8</v>
      </c>
      <c r="G70" s="30"/>
    </row>
    <row r="71" spans="1:7" ht="46.5">
      <c r="A71" s="232" t="s">
        <v>764</v>
      </c>
      <c r="B71" s="44">
        <v>706</v>
      </c>
      <c r="C71" s="233" t="s">
        <v>588</v>
      </c>
      <c r="D71" s="233"/>
      <c r="E71" s="234">
        <f>E72+E74+E76</f>
        <v>33641.6</v>
      </c>
      <c r="G71" s="30"/>
    </row>
    <row r="72" spans="1:7" ht="30.75">
      <c r="A72" s="232" t="s">
        <v>90</v>
      </c>
      <c r="B72" s="44">
        <v>706</v>
      </c>
      <c r="C72" s="233" t="s">
        <v>749</v>
      </c>
      <c r="D72" s="233"/>
      <c r="E72" s="234">
        <f>E73</f>
        <v>280</v>
      </c>
      <c r="G72" s="30"/>
    </row>
    <row r="73" spans="1:7" ht="30.75">
      <c r="A73" s="232" t="s">
        <v>536</v>
      </c>
      <c r="B73" s="44">
        <v>706</v>
      </c>
      <c r="C73" s="233" t="s">
        <v>749</v>
      </c>
      <c r="D73" s="233" t="s">
        <v>483</v>
      </c>
      <c r="E73" s="234">
        <v>280</v>
      </c>
      <c r="G73" s="30"/>
    </row>
    <row r="74" spans="1:7" s="21" customFormat="1" ht="171">
      <c r="A74" s="232" t="s">
        <v>852</v>
      </c>
      <c r="B74" s="44">
        <v>706</v>
      </c>
      <c r="C74" s="233" t="s">
        <v>851</v>
      </c>
      <c r="D74" s="49"/>
      <c r="E74" s="234">
        <f>E75</f>
        <v>32302.3</v>
      </c>
      <c r="F74" s="87"/>
      <c r="G74" s="30"/>
    </row>
    <row r="75" spans="1:7" ht="15">
      <c r="A75" s="232" t="s">
        <v>495</v>
      </c>
      <c r="B75" s="44">
        <v>706</v>
      </c>
      <c r="C75" s="233" t="s">
        <v>851</v>
      </c>
      <c r="D75" s="233" t="s">
        <v>494</v>
      </c>
      <c r="E75" s="234">
        <v>32302.3</v>
      </c>
      <c r="G75" s="30"/>
    </row>
    <row r="76" spans="1:7" ht="30.75">
      <c r="A76" s="232" t="s">
        <v>496</v>
      </c>
      <c r="B76" s="44">
        <v>706</v>
      </c>
      <c r="C76" s="233" t="s">
        <v>741</v>
      </c>
      <c r="D76" s="233"/>
      <c r="E76" s="234">
        <f>E77</f>
        <v>1059.3</v>
      </c>
      <c r="G76" s="30"/>
    </row>
    <row r="77" spans="1:7" ht="15">
      <c r="A77" s="232" t="s">
        <v>495</v>
      </c>
      <c r="B77" s="44">
        <v>706</v>
      </c>
      <c r="C77" s="233" t="s">
        <v>741</v>
      </c>
      <c r="D77" s="233" t="s">
        <v>494</v>
      </c>
      <c r="E77" s="234">
        <v>1059.3</v>
      </c>
      <c r="G77" s="30"/>
    </row>
    <row r="78" spans="1:7" ht="46.5">
      <c r="A78" s="232" t="s">
        <v>123</v>
      </c>
      <c r="B78" s="44">
        <v>706</v>
      </c>
      <c r="C78" s="233" t="s">
        <v>589</v>
      </c>
      <c r="D78" s="233"/>
      <c r="E78" s="234">
        <f>E79</f>
        <v>5587</v>
      </c>
      <c r="G78" s="30"/>
    </row>
    <row r="79" spans="1:7" ht="30.75">
      <c r="A79" s="232" t="s">
        <v>593</v>
      </c>
      <c r="B79" s="44">
        <v>706</v>
      </c>
      <c r="C79" s="233" t="s">
        <v>820</v>
      </c>
      <c r="D79" s="233"/>
      <c r="E79" s="234">
        <f>E80</f>
        <v>5587</v>
      </c>
      <c r="G79" s="30"/>
    </row>
    <row r="80" spans="1:7" ht="15">
      <c r="A80" s="232" t="s">
        <v>540</v>
      </c>
      <c r="B80" s="44">
        <v>706</v>
      </c>
      <c r="C80" s="233" t="s">
        <v>821</v>
      </c>
      <c r="D80" s="233"/>
      <c r="E80" s="234">
        <f>E81+E82+E83</f>
        <v>5587</v>
      </c>
      <c r="G80" s="30"/>
    </row>
    <row r="81" spans="1:7" ht="46.5">
      <c r="A81" s="232" t="s">
        <v>481</v>
      </c>
      <c r="B81" s="44">
        <v>706</v>
      </c>
      <c r="C81" s="233" t="s">
        <v>821</v>
      </c>
      <c r="D81" s="233" t="s">
        <v>482</v>
      </c>
      <c r="E81" s="234">
        <v>4809</v>
      </c>
      <c r="G81" s="30"/>
    </row>
    <row r="82" spans="1:7" ht="30.75">
      <c r="A82" s="232" t="s">
        <v>536</v>
      </c>
      <c r="B82" s="44">
        <v>706</v>
      </c>
      <c r="C82" s="233" t="s">
        <v>821</v>
      </c>
      <c r="D82" s="233" t="s">
        <v>483</v>
      </c>
      <c r="E82" s="234">
        <v>777</v>
      </c>
      <c r="F82" s="96"/>
      <c r="G82" s="30"/>
    </row>
    <row r="83" spans="1:7" ht="15">
      <c r="A83" s="232" t="s">
        <v>484</v>
      </c>
      <c r="B83" s="44">
        <v>706</v>
      </c>
      <c r="C83" s="233" t="s">
        <v>821</v>
      </c>
      <c r="D83" s="233" t="s">
        <v>485</v>
      </c>
      <c r="E83" s="234">
        <v>1</v>
      </c>
      <c r="F83" s="96"/>
      <c r="G83" s="30"/>
    </row>
    <row r="84" spans="1:7" ht="30.75">
      <c r="A84" s="232" t="s">
        <v>595</v>
      </c>
      <c r="B84" s="44">
        <v>706</v>
      </c>
      <c r="C84" s="233" t="s">
        <v>596</v>
      </c>
      <c r="D84" s="233"/>
      <c r="E84" s="234">
        <f>E85+E88+E91</f>
        <v>42797</v>
      </c>
      <c r="F84" s="96"/>
      <c r="G84" s="30"/>
    </row>
    <row r="85" spans="1:7" ht="30.75">
      <c r="A85" s="232" t="s">
        <v>597</v>
      </c>
      <c r="B85" s="44">
        <v>706</v>
      </c>
      <c r="C85" s="233" t="s">
        <v>598</v>
      </c>
      <c r="D85" s="233"/>
      <c r="E85" s="234">
        <f>E86</f>
        <v>11131</v>
      </c>
      <c r="F85" s="96"/>
      <c r="G85" s="30"/>
    </row>
    <row r="86" spans="1:7" ht="15">
      <c r="A86" s="232" t="s">
        <v>497</v>
      </c>
      <c r="B86" s="44">
        <v>706</v>
      </c>
      <c r="C86" s="233" t="s">
        <v>599</v>
      </c>
      <c r="D86" s="233"/>
      <c r="E86" s="234">
        <f>E87</f>
        <v>11131</v>
      </c>
      <c r="F86" s="96"/>
      <c r="G86" s="30"/>
    </row>
    <row r="87" spans="1:7" s="21" customFormat="1" ht="30.75">
      <c r="A87" s="232" t="s">
        <v>490</v>
      </c>
      <c r="B87" s="44">
        <v>706</v>
      </c>
      <c r="C87" s="233" t="s">
        <v>599</v>
      </c>
      <c r="D87" s="233" t="s">
        <v>491</v>
      </c>
      <c r="E87" s="234">
        <v>11131</v>
      </c>
      <c r="F87" s="87"/>
      <c r="G87" s="30"/>
    </row>
    <row r="88" spans="1:7" ht="30.75">
      <c r="A88" s="232" t="s">
        <v>600</v>
      </c>
      <c r="B88" s="44">
        <v>706</v>
      </c>
      <c r="C88" s="233" t="s">
        <v>601</v>
      </c>
      <c r="D88" s="233"/>
      <c r="E88" s="234">
        <f>E89</f>
        <v>29206</v>
      </c>
      <c r="G88" s="30"/>
    </row>
    <row r="89" spans="1:7" ht="15">
      <c r="A89" s="232" t="s">
        <v>145</v>
      </c>
      <c r="B89" s="44">
        <v>706</v>
      </c>
      <c r="C89" s="233" t="s">
        <v>602</v>
      </c>
      <c r="D89" s="233"/>
      <c r="E89" s="234">
        <f>E90</f>
        <v>29206</v>
      </c>
      <c r="G89" s="30"/>
    </row>
    <row r="90" spans="1:7" ht="30.75">
      <c r="A90" s="232" t="s">
        <v>490</v>
      </c>
      <c r="B90" s="44">
        <v>706</v>
      </c>
      <c r="C90" s="233" t="s">
        <v>602</v>
      </c>
      <c r="D90" s="233" t="s">
        <v>491</v>
      </c>
      <c r="E90" s="234">
        <v>29206</v>
      </c>
      <c r="G90" s="30"/>
    </row>
    <row r="91" spans="1:7" ht="46.5">
      <c r="A91" s="232" t="s">
        <v>715</v>
      </c>
      <c r="B91" s="44">
        <v>706</v>
      </c>
      <c r="C91" s="233" t="s">
        <v>603</v>
      </c>
      <c r="D91" s="233"/>
      <c r="E91" s="234">
        <f>E92</f>
        <v>2460</v>
      </c>
      <c r="G91" s="30"/>
    </row>
    <row r="92" spans="1:7" ht="15">
      <c r="A92" s="232" t="s">
        <v>83</v>
      </c>
      <c r="B92" s="44">
        <v>706</v>
      </c>
      <c r="C92" s="233" t="s">
        <v>604</v>
      </c>
      <c r="D92" s="233"/>
      <c r="E92" s="234">
        <f>E94+E93</f>
        <v>2460</v>
      </c>
      <c r="G92" s="30"/>
    </row>
    <row r="93" spans="1:7" ht="46.5">
      <c r="A93" s="232" t="s">
        <v>481</v>
      </c>
      <c r="B93" s="44">
        <v>706</v>
      </c>
      <c r="C93" s="233" t="s">
        <v>604</v>
      </c>
      <c r="D93" s="233" t="s">
        <v>482</v>
      </c>
      <c r="E93" s="234">
        <v>20</v>
      </c>
      <c r="G93" s="30"/>
    </row>
    <row r="94" spans="1:7" ht="30.75">
      <c r="A94" s="232" t="s">
        <v>536</v>
      </c>
      <c r="B94" s="44">
        <v>706</v>
      </c>
      <c r="C94" s="233" t="s">
        <v>604</v>
      </c>
      <c r="D94" s="233" t="s">
        <v>483</v>
      </c>
      <c r="E94" s="234">
        <v>2440</v>
      </c>
      <c r="F94" s="96"/>
      <c r="G94" s="30"/>
    </row>
    <row r="95" spans="1:7" ht="30.75">
      <c r="A95" s="232" t="s">
        <v>124</v>
      </c>
      <c r="B95" s="44">
        <v>706</v>
      </c>
      <c r="C95" s="233" t="s">
        <v>605</v>
      </c>
      <c r="D95" s="233"/>
      <c r="E95" s="234">
        <f>E96+E102</f>
        <v>1180</v>
      </c>
      <c r="F95" s="96"/>
      <c r="G95" s="30"/>
    </row>
    <row r="96" spans="1:7" ht="30.75">
      <c r="A96" s="232" t="s">
        <v>746</v>
      </c>
      <c r="B96" s="44">
        <v>706</v>
      </c>
      <c r="C96" s="233" t="s">
        <v>606</v>
      </c>
      <c r="D96" s="233"/>
      <c r="E96" s="234">
        <f>E97+E99</f>
        <v>460</v>
      </c>
      <c r="G96" s="30"/>
    </row>
    <row r="97" spans="1:7" ht="30.75">
      <c r="A97" s="232" t="s">
        <v>373</v>
      </c>
      <c r="B97" s="44">
        <v>706</v>
      </c>
      <c r="C97" s="233" t="s">
        <v>607</v>
      </c>
      <c r="D97" s="233"/>
      <c r="E97" s="234">
        <f>E98</f>
        <v>100</v>
      </c>
      <c r="G97" s="30"/>
    </row>
    <row r="98" spans="1:7" ht="15">
      <c r="A98" s="232" t="s">
        <v>495</v>
      </c>
      <c r="B98" s="44">
        <v>706</v>
      </c>
      <c r="C98" s="233" t="s">
        <v>607</v>
      </c>
      <c r="D98" s="233" t="s">
        <v>494</v>
      </c>
      <c r="E98" s="234">
        <v>100</v>
      </c>
      <c r="G98" s="30"/>
    </row>
    <row r="99" spans="1:7" ht="15">
      <c r="A99" s="232" t="s">
        <v>264</v>
      </c>
      <c r="B99" s="44">
        <v>706</v>
      </c>
      <c r="C99" s="233" t="s">
        <v>608</v>
      </c>
      <c r="D99" s="236"/>
      <c r="E99" s="234">
        <f>E100</f>
        <v>360</v>
      </c>
      <c r="G99" s="30"/>
    </row>
    <row r="100" spans="1:7" ht="15">
      <c r="A100" s="232" t="s">
        <v>495</v>
      </c>
      <c r="B100" s="44">
        <v>706</v>
      </c>
      <c r="C100" s="233" t="s">
        <v>608</v>
      </c>
      <c r="D100" s="233" t="s">
        <v>494</v>
      </c>
      <c r="E100" s="234">
        <v>360</v>
      </c>
      <c r="G100" s="30"/>
    </row>
    <row r="101" spans="1:7" ht="46.5">
      <c r="A101" s="232" t="s">
        <v>748</v>
      </c>
      <c r="B101" s="44">
        <v>706</v>
      </c>
      <c r="C101" s="233" t="s">
        <v>609</v>
      </c>
      <c r="D101" s="233"/>
      <c r="E101" s="234">
        <v>0</v>
      </c>
      <c r="G101" s="30"/>
    </row>
    <row r="102" spans="1:7" ht="62.25">
      <c r="A102" s="232" t="s">
        <v>747</v>
      </c>
      <c r="B102" s="44">
        <v>706</v>
      </c>
      <c r="C102" s="233" t="s">
        <v>742</v>
      </c>
      <c r="D102" s="233"/>
      <c r="E102" s="234">
        <f>E103</f>
        <v>720</v>
      </c>
      <c r="G102" s="30"/>
    </row>
    <row r="103" spans="1:7" ht="15">
      <c r="A103" s="232" t="s">
        <v>366</v>
      </c>
      <c r="B103" s="44">
        <v>706</v>
      </c>
      <c r="C103" s="233" t="s">
        <v>743</v>
      </c>
      <c r="D103" s="233"/>
      <c r="E103" s="234">
        <f>E104</f>
        <v>720</v>
      </c>
      <c r="G103" s="30"/>
    </row>
    <row r="104" spans="1:7" ht="30.75">
      <c r="A104" s="232" t="s">
        <v>490</v>
      </c>
      <c r="B104" s="44">
        <v>706</v>
      </c>
      <c r="C104" s="233" t="s">
        <v>743</v>
      </c>
      <c r="D104" s="233" t="s">
        <v>491</v>
      </c>
      <c r="E104" s="234">
        <v>720</v>
      </c>
      <c r="G104" s="30"/>
    </row>
    <row r="105" spans="1:7" ht="46.5">
      <c r="A105" s="232" t="s">
        <v>252</v>
      </c>
      <c r="B105" s="44">
        <v>706</v>
      </c>
      <c r="C105" s="233" t="s">
        <v>610</v>
      </c>
      <c r="D105" s="233"/>
      <c r="E105" s="234">
        <f>E107</f>
        <v>1900</v>
      </c>
      <c r="G105" s="30"/>
    </row>
    <row r="106" spans="1:7" ht="30.75">
      <c r="A106" s="232" t="s">
        <v>611</v>
      </c>
      <c r="B106" s="44">
        <v>706</v>
      </c>
      <c r="C106" s="233" t="s">
        <v>612</v>
      </c>
      <c r="D106" s="233"/>
      <c r="E106" s="234">
        <f>E107</f>
        <v>1900</v>
      </c>
      <c r="G106" s="30"/>
    </row>
    <row r="107" spans="1:7" ht="30.75">
      <c r="A107" s="232" t="s">
        <v>258</v>
      </c>
      <c r="B107" s="44">
        <v>706</v>
      </c>
      <c r="C107" s="233" t="s">
        <v>613</v>
      </c>
      <c r="D107" s="233"/>
      <c r="E107" s="234">
        <f>E108</f>
        <v>1900</v>
      </c>
      <c r="G107" s="30"/>
    </row>
    <row r="108" spans="1:7" ht="15">
      <c r="A108" s="232" t="s">
        <v>484</v>
      </c>
      <c r="B108" s="44">
        <v>706</v>
      </c>
      <c r="C108" s="233" t="s">
        <v>613</v>
      </c>
      <c r="D108" s="233" t="s">
        <v>485</v>
      </c>
      <c r="E108" s="234">
        <v>1900</v>
      </c>
      <c r="G108" s="30"/>
    </row>
    <row r="109" spans="1:7" ht="46.5">
      <c r="A109" s="232" t="s">
        <v>253</v>
      </c>
      <c r="B109" s="44">
        <v>706</v>
      </c>
      <c r="C109" s="233" t="s">
        <v>614</v>
      </c>
      <c r="D109" s="233"/>
      <c r="E109" s="234">
        <f>E110+E127+E131</f>
        <v>17967.1</v>
      </c>
      <c r="G109" s="30"/>
    </row>
    <row r="110" spans="1:7" ht="30.75">
      <c r="A110" s="235" t="s">
        <v>786</v>
      </c>
      <c r="B110" s="44">
        <v>706</v>
      </c>
      <c r="C110" s="236" t="s">
        <v>775</v>
      </c>
      <c r="D110" s="236"/>
      <c r="E110" s="237">
        <f>E111+E114+E117+E120</f>
        <v>14922</v>
      </c>
      <c r="G110" s="30"/>
    </row>
    <row r="111" spans="1:7" ht="46.5">
      <c r="A111" s="232" t="s">
        <v>787</v>
      </c>
      <c r="B111" s="44">
        <v>706</v>
      </c>
      <c r="C111" s="233" t="s">
        <v>776</v>
      </c>
      <c r="D111" s="233"/>
      <c r="E111" s="234">
        <f>E112</f>
        <v>2600</v>
      </c>
      <c r="G111" s="30"/>
    </row>
    <row r="112" spans="1:7" ht="15">
      <c r="A112" s="232" t="s">
        <v>135</v>
      </c>
      <c r="B112" s="44">
        <v>706</v>
      </c>
      <c r="C112" s="233" t="s">
        <v>777</v>
      </c>
      <c r="D112" s="233"/>
      <c r="E112" s="234">
        <f>E113</f>
        <v>2600</v>
      </c>
      <c r="G112" s="30"/>
    </row>
    <row r="113" spans="1:7" ht="15">
      <c r="A113" s="232" t="s">
        <v>484</v>
      </c>
      <c r="B113" s="44">
        <v>706</v>
      </c>
      <c r="C113" s="233" t="s">
        <v>777</v>
      </c>
      <c r="D113" s="233" t="s">
        <v>485</v>
      </c>
      <c r="E113" s="234">
        <v>2600</v>
      </c>
      <c r="G113" s="30"/>
    </row>
    <row r="114" spans="1:7" ht="30.75">
      <c r="A114" s="232" t="s">
        <v>788</v>
      </c>
      <c r="B114" s="44">
        <v>706</v>
      </c>
      <c r="C114" s="233" t="s">
        <v>789</v>
      </c>
      <c r="D114" s="233"/>
      <c r="E114" s="234">
        <f>E115</f>
        <v>500</v>
      </c>
      <c r="G114" s="30"/>
    </row>
    <row r="115" spans="1:7" ht="15">
      <c r="A115" s="232" t="s">
        <v>135</v>
      </c>
      <c r="B115" s="44">
        <v>706</v>
      </c>
      <c r="C115" s="233" t="s">
        <v>796</v>
      </c>
      <c r="D115" s="233"/>
      <c r="E115" s="234">
        <f>E116</f>
        <v>500</v>
      </c>
      <c r="G115" s="30"/>
    </row>
    <row r="116" spans="1:7" ht="15">
      <c r="A116" s="232" t="s">
        <v>484</v>
      </c>
      <c r="B116" s="44">
        <v>706</v>
      </c>
      <c r="C116" s="233" t="s">
        <v>796</v>
      </c>
      <c r="D116" s="233" t="s">
        <v>485</v>
      </c>
      <c r="E116" s="234">
        <v>500</v>
      </c>
      <c r="G116" s="30"/>
    </row>
    <row r="117" spans="1:7" ht="30.75">
      <c r="A117" s="232" t="s">
        <v>716</v>
      </c>
      <c r="B117" s="44">
        <v>706</v>
      </c>
      <c r="C117" s="233" t="s">
        <v>790</v>
      </c>
      <c r="D117" s="233"/>
      <c r="E117" s="234">
        <f>E118</f>
        <v>2655</v>
      </c>
      <c r="G117" s="30"/>
    </row>
    <row r="118" spans="1:7" ht="30.75">
      <c r="A118" s="232" t="s">
        <v>487</v>
      </c>
      <c r="B118" s="44">
        <v>706</v>
      </c>
      <c r="C118" s="233" t="s">
        <v>791</v>
      </c>
      <c r="D118" s="233"/>
      <c r="E118" s="234">
        <f>E119</f>
        <v>2655</v>
      </c>
      <c r="G118" s="30"/>
    </row>
    <row r="119" spans="1:7" ht="30.75">
      <c r="A119" s="232" t="s">
        <v>490</v>
      </c>
      <c r="B119" s="44">
        <v>706</v>
      </c>
      <c r="C119" s="233" t="s">
        <v>791</v>
      </c>
      <c r="D119" s="233" t="s">
        <v>491</v>
      </c>
      <c r="E119" s="234">
        <v>2655</v>
      </c>
      <c r="G119" s="30"/>
    </row>
    <row r="120" spans="1:7" ht="62.25">
      <c r="A120" s="232" t="s">
        <v>717</v>
      </c>
      <c r="B120" s="44">
        <v>706</v>
      </c>
      <c r="C120" s="233" t="s">
        <v>792</v>
      </c>
      <c r="D120" s="233"/>
      <c r="E120" s="234">
        <f>E121+E125</f>
        <v>9167</v>
      </c>
      <c r="G120" s="30"/>
    </row>
    <row r="121" spans="1:7" ht="15">
      <c r="A121" s="232" t="s">
        <v>343</v>
      </c>
      <c r="B121" s="44">
        <v>706</v>
      </c>
      <c r="C121" s="233" t="s">
        <v>793</v>
      </c>
      <c r="D121" s="233"/>
      <c r="E121" s="234">
        <f>E122+E123+E124</f>
        <v>8167</v>
      </c>
      <c r="G121" s="30"/>
    </row>
    <row r="122" spans="1:7" ht="46.5">
      <c r="A122" s="232" t="s">
        <v>481</v>
      </c>
      <c r="B122" s="44">
        <v>706</v>
      </c>
      <c r="C122" s="233" t="s">
        <v>793</v>
      </c>
      <c r="D122" s="233" t="s">
        <v>482</v>
      </c>
      <c r="E122" s="234">
        <v>6233</v>
      </c>
      <c r="G122" s="30"/>
    </row>
    <row r="123" spans="1:7" ht="30.75">
      <c r="A123" s="232" t="s">
        <v>536</v>
      </c>
      <c r="B123" s="44">
        <v>706</v>
      </c>
      <c r="C123" s="233" t="s">
        <v>793</v>
      </c>
      <c r="D123" s="233" t="s">
        <v>483</v>
      </c>
      <c r="E123" s="234">
        <v>1809</v>
      </c>
      <c r="G123" s="30"/>
    </row>
    <row r="124" spans="1:7" ht="15">
      <c r="A124" s="232" t="s">
        <v>484</v>
      </c>
      <c r="B124" s="44">
        <v>706</v>
      </c>
      <c r="C124" s="233" t="s">
        <v>793</v>
      </c>
      <c r="D124" s="233" t="s">
        <v>485</v>
      </c>
      <c r="E124" s="234">
        <v>125</v>
      </c>
      <c r="G124" s="30"/>
    </row>
    <row r="125" spans="1:7" ht="15">
      <c r="A125" s="232" t="s">
        <v>135</v>
      </c>
      <c r="B125" s="44">
        <v>706</v>
      </c>
      <c r="C125" s="233" t="s">
        <v>797</v>
      </c>
      <c r="D125" s="233"/>
      <c r="E125" s="234">
        <f>E126</f>
        <v>1000</v>
      </c>
      <c r="G125" s="30"/>
    </row>
    <row r="126" spans="1:7" ht="30.75">
      <c r="A126" s="232" t="s">
        <v>536</v>
      </c>
      <c r="B126" s="44">
        <v>706</v>
      </c>
      <c r="C126" s="233" t="s">
        <v>797</v>
      </c>
      <c r="D126" s="233" t="s">
        <v>483</v>
      </c>
      <c r="E126" s="234">
        <v>1000</v>
      </c>
      <c r="G126" s="30"/>
    </row>
    <row r="127" spans="1:7" ht="15">
      <c r="A127" s="232" t="s">
        <v>781</v>
      </c>
      <c r="B127" s="44">
        <v>706</v>
      </c>
      <c r="C127" s="233" t="s">
        <v>778</v>
      </c>
      <c r="D127" s="233"/>
      <c r="E127" s="234">
        <f>E128</f>
        <v>500</v>
      </c>
      <c r="G127" s="30"/>
    </row>
    <row r="128" spans="1:7" ht="15">
      <c r="A128" s="232" t="s">
        <v>784</v>
      </c>
      <c r="B128" s="44">
        <v>706</v>
      </c>
      <c r="C128" s="233" t="s">
        <v>779</v>
      </c>
      <c r="D128" s="233"/>
      <c r="E128" s="234">
        <f>E129</f>
        <v>500</v>
      </c>
      <c r="G128" s="30"/>
    </row>
    <row r="129" spans="1:7" ht="15">
      <c r="A129" s="232" t="s">
        <v>135</v>
      </c>
      <c r="B129" s="44">
        <v>706</v>
      </c>
      <c r="C129" s="233" t="s">
        <v>780</v>
      </c>
      <c r="D129" s="233"/>
      <c r="E129" s="234">
        <f>E130</f>
        <v>500</v>
      </c>
      <c r="G129" s="30"/>
    </row>
    <row r="130" spans="1:7" ht="15">
      <c r="A130" s="232" t="s">
        <v>484</v>
      </c>
      <c r="B130" s="44">
        <v>706</v>
      </c>
      <c r="C130" s="233" t="s">
        <v>780</v>
      </c>
      <c r="D130" s="233" t="s">
        <v>485</v>
      </c>
      <c r="E130" s="234">
        <v>500</v>
      </c>
      <c r="G130" s="30"/>
    </row>
    <row r="131" spans="1:7" ht="30.75">
      <c r="A131" s="235" t="s">
        <v>785</v>
      </c>
      <c r="B131" s="44">
        <v>706</v>
      </c>
      <c r="C131" s="236" t="s">
        <v>782</v>
      </c>
      <c r="D131" s="236"/>
      <c r="E131" s="237">
        <f>E132</f>
        <v>2545.1</v>
      </c>
      <c r="G131" s="30"/>
    </row>
    <row r="132" spans="1:7" ht="30.75">
      <c r="A132" s="232" t="s">
        <v>766</v>
      </c>
      <c r="B132" s="44">
        <v>706</v>
      </c>
      <c r="C132" s="233" t="s">
        <v>783</v>
      </c>
      <c r="D132" s="233"/>
      <c r="E132" s="234">
        <f>E133+E135</f>
        <v>2545.1</v>
      </c>
      <c r="G132" s="30"/>
    </row>
    <row r="133" spans="1:7" ht="46.5">
      <c r="A133" s="232" t="s">
        <v>857</v>
      </c>
      <c r="B133" s="44">
        <v>706</v>
      </c>
      <c r="C133" s="233" t="s">
        <v>794</v>
      </c>
      <c r="D133" s="233"/>
      <c r="E133" s="234">
        <f>E134</f>
        <v>672.4</v>
      </c>
      <c r="G133" s="30"/>
    </row>
    <row r="134" spans="1:7" ht="30.75">
      <c r="A134" s="232" t="s">
        <v>536</v>
      </c>
      <c r="B134" s="44">
        <v>706</v>
      </c>
      <c r="C134" s="233" t="s">
        <v>794</v>
      </c>
      <c r="D134" s="233" t="s">
        <v>483</v>
      </c>
      <c r="E134" s="234">
        <v>672.4</v>
      </c>
      <c r="G134" s="30"/>
    </row>
    <row r="135" spans="1:7" ht="30.75">
      <c r="A135" s="232" t="s">
        <v>725</v>
      </c>
      <c r="B135" s="44">
        <v>706</v>
      </c>
      <c r="C135" s="233" t="s">
        <v>795</v>
      </c>
      <c r="D135" s="233"/>
      <c r="E135" s="234">
        <f>E136</f>
        <v>1872.7</v>
      </c>
      <c r="G135" s="30"/>
    </row>
    <row r="136" spans="1:7" ht="30.75">
      <c r="A136" s="232" t="s">
        <v>536</v>
      </c>
      <c r="B136" s="44">
        <v>706</v>
      </c>
      <c r="C136" s="233" t="s">
        <v>795</v>
      </c>
      <c r="D136" s="233" t="s">
        <v>483</v>
      </c>
      <c r="E136" s="234">
        <v>1872.7</v>
      </c>
      <c r="G136" s="30"/>
    </row>
    <row r="137" spans="1:7" s="21" customFormat="1" ht="30.75">
      <c r="A137" s="232" t="s">
        <v>254</v>
      </c>
      <c r="B137" s="44">
        <v>706</v>
      </c>
      <c r="C137" s="233" t="s">
        <v>615</v>
      </c>
      <c r="D137" s="233"/>
      <c r="E137" s="234">
        <f>E138+E145+E148+E151</f>
        <v>73763</v>
      </c>
      <c r="F137" s="87"/>
      <c r="G137" s="30"/>
    </row>
    <row r="138" spans="1:7" s="21" customFormat="1" ht="46.5">
      <c r="A138" s="232" t="s">
        <v>617</v>
      </c>
      <c r="B138" s="44">
        <v>706</v>
      </c>
      <c r="C138" s="233" t="s">
        <v>616</v>
      </c>
      <c r="D138" s="233"/>
      <c r="E138" s="234">
        <f>E139+E141+E143</f>
        <v>42713</v>
      </c>
      <c r="F138" s="87"/>
      <c r="G138" s="30"/>
    </row>
    <row r="139" spans="1:7" s="21" customFormat="1" ht="15">
      <c r="A139" s="232" t="s">
        <v>531</v>
      </c>
      <c r="B139" s="44">
        <v>706</v>
      </c>
      <c r="C139" s="233" t="s">
        <v>618</v>
      </c>
      <c r="D139" s="233"/>
      <c r="E139" s="234">
        <f>E140</f>
        <v>25702</v>
      </c>
      <c r="F139" s="87"/>
      <c r="G139" s="30"/>
    </row>
    <row r="140" spans="1:7" s="21" customFormat="1" ht="30.75">
      <c r="A140" s="232" t="s">
        <v>490</v>
      </c>
      <c r="B140" s="44">
        <v>706</v>
      </c>
      <c r="C140" s="233" t="s">
        <v>618</v>
      </c>
      <c r="D140" s="233" t="s">
        <v>491</v>
      </c>
      <c r="E140" s="234">
        <v>25702</v>
      </c>
      <c r="F140" s="87"/>
      <c r="G140" s="30"/>
    </row>
    <row r="141" spans="1:7" s="21" customFormat="1" ht="15">
      <c r="A141" s="232" t="s">
        <v>78</v>
      </c>
      <c r="B141" s="44">
        <v>706</v>
      </c>
      <c r="C141" s="233" t="s">
        <v>619</v>
      </c>
      <c r="D141" s="233"/>
      <c r="E141" s="234">
        <f>E142</f>
        <v>16011</v>
      </c>
      <c r="F141" s="87"/>
      <c r="G141" s="30"/>
    </row>
    <row r="142" spans="1:7" s="21" customFormat="1" ht="30.75">
      <c r="A142" s="232" t="s">
        <v>490</v>
      </c>
      <c r="B142" s="44">
        <v>706</v>
      </c>
      <c r="C142" s="233" t="s">
        <v>619</v>
      </c>
      <c r="D142" s="233" t="s">
        <v>491</v>
      </c>
      <c r="E142" s="234">
        <v>16011</v>
      </c>
      <c r="F142" s="87"/>
      <c r="G142" s="30"/>
    </row>
    <row r="143" spans="1:7" s="21" customFormat="1" ht="15">
      <c r="A143" s="232" t="s">
        <v>532</v>
      </c>
      <c r="B143" s="44">
        <v>706</v>
      </c>
      <c r="C143" s="233" t="s">
        <v>620</v>
      </c>
      <c r="D143" s="233"/>
      <c r="E143" s="234">
        <f>E144</f>
        <v>1000</v>
      </c>
      <c r="F143" s="87"/>
      <c r="G143" s="30"/>
    </row>
    <row r="144" spans="1:7" s="21" customFormat="1" ht="30.75">
      <c r="A144" s="232" t="s">
        <v>536</v>
      </c>
      <c r="B144" s="44">
        <v>706</v>
      </c>
      <c r="C144" s="233" t="s">
        <v>620</v>
      </c>
      <c r="D144" s="233" t="s">
        <v>483</v>
      </c>
      <c r="E144" s="234">
        <v>1000</v>
      </c>
      <c r="F144" s="87"/>
      <c r="G144" s="30"/>
    </row>
    <row r="145" spans="1:7" s="21" customFormat="1" ht="30.75">
      <c r="A145" s="232" t="s">
        <v>767</v>
      </c>
      <c r="B145" s="44">
        <v>706</v>
      </c>
      <c r="C145" s="233" t="s">
        <v>623</v>
      </c>
      <c r="D145" s="233"/>
      <c r="E145" s="234">
        <f>E146</f>
        <v>29045</v>
      </c>
      <c r="F145" s="87"/>
      <c r="G145" s="30"/>
    </row>
    <row r="146" spans="1:7" ht="15">
      <c r="A146" s="232" t="s">
        <v>77</v>
      </c>
      <c r="B146" s="44">
        <v>706</v>
      </c>
      <c r="C146" s="233" t="s">
        <v>624</v>
      </c>
      <c r="D146" s="233"/>
      <c r="E146" s="234">
        <f>E147</f>
        <v>29045</v>
      </c>
      <c r="G146" s="30"/>
    </row>
    <row r="147" spans="1:7" s="21" customFormat="1" ht="30.75">
      <c r="A147" s="232" t="s">
        <v>490</v>
      </c>
      <c r="B147" s="44">
        <v>706</v>
      </c>
      <c r="C147" s="233" t="s">
        <v>624</v>
      </c>
      <c r="D147" s="233" t="s">
        <v>491</v>
      </c>
      <c r="E147" s="234">
        <v>29045</v>
      </c>
      <c r="F147" s="87"/>
      <c r="G147" s="30"/>
    </row>
    <row r="148" spans="1:7" s="21" customFormat="1" ht="30.75">
      <c r="A148" s="232" t="s">
        <v>718</v>
      </c>
      <c r="B148" s="44">
        <v>706</v>
      </c>
      <c r="C148" s="233" t="s">
        <v>625</v>
      </c>
      <c r="D148" s="233"/>
      <c r="E148" s="234">
        <f>E149</f>
        <v>1260</v>
      </c>
      <c r="F148" s="87"/>
      <c r="G148" s="30"/>
    </row>
    <row r="149" spans="1:7" s="21" customFormat="1" ht="15">
      <c r="A149" s="232" t="s">
        <v>488</v>
      </c>
      <c r="B149" s="44">
        <v>706</v>
      </c>
      <c r="C149" s="233" t="s">
        <v>626</v>
      </c>
      <c r="D149" s="233"/>
      <c r="E149" s="234">
        <f>E150</f>
        <v>1260</v>
      </c>
      <c r="F149" s="87"/>
      <c r="G149" s="30"/>
    </row>
    <row r="150" spans="1:7" s="21" customFormat="1" ht="30.75">
      <c r="A150" s="232" t="s">
        <v>536</v>
      </c>
      <c r="B150" s="44">
        <v>706</v>
      </c>
      <c r="C150" s="233" t="s">
        <v>626</v>
      </c>
      <c r="D150" s="233" t="s">
        <v>483</v>
      </c>
      <c r="E150" s="234">
        <v>1260</v>
      </c>
      <c r="F150" s="87"/>
      <c r="G150" s="30"/>
    </row>
    <row r="151" spans="1:7" s="21" customFormat="1" ht="30.75">
      <c r="A151" s="232" t="s">
        <v>627</v>
      </c>
      <c r="B151" s="44">
        <v>706</v>
      </c>
      <c r="C151" s="233" t="s">
        <v>628</v>
      </c>
      <c r="D151" s="233"/>
      <c r="E151" s="234">
        <f>E152</f>
        <v>745</v>
      </c>
      <c r="F151" s="87"/>
      <c r="G151" s="30"/>
    </row>
    <row r="152" spans="1:7" s="21" customFormat="1" ht="15">
      <c r="A152" s="232" t="s">
        <v>489</v>
      </c>
      <c r="B152" s="44">
        <v>706</v>
      </c>
      <c r="C152" s="233" t="s">
        <v>629</v>
      </c>
      <c r="D152" s="233"/>
      <c r="E152" s="234">
        <f>E153</f>
        <v>745</v>
      </c>
      <c r="F152" s="87"/>
      <c r="G152" s="30"/>
    </row>
    <row r="153" spans="1:7" s="21" customFormat="1" ht="30.75">
      <c r="A153" s="232" t="s">
        <v>536</v>
      </c>
      <c r="B153" s="44">
        <v>706</v>
      </c>
      <c r="C153" s="233" t="s">
        <v>629</v>
      </c>
      <c r="D153" s="233" t="s">
        <v>483</v>
      </c>
      <c r="E153" s="234">
        <v>745</v>
      </c>
      <c r="F153" s="87"/>
      <c r="G153" s="30"/>
    </row>
    <row r="154" spans="1:7" s="21" customFormat="1" ht="30.75">
      <c r="A154" s="232" t="s">
        <v>256</v>
      </c>
      <c r="B154" s="44">
        <v>706</v>
      </c>
      <c r="C154" s="233" t="s">
        <v>630</v>
      </c>
      <c r="D154" s="233"/>
      <c r="E154" s="234">
        <f>E155+E160+E167</f>
        <v>55917.4</v>
      </c>
      <c r="F154" s="87"/>
      <c r="G154" s="30"/>
    </row>
    <row r="155" spans="1:7" s="21" customFormat="1" ht="30.75">
      <c r="A155" s="232" t="s">
        <v>631</v>
      </c>
      <c r="B155" s="44">
        <v>706</v>
      </c>
      <c r="C155" s="233" t="s">
        <v>632</v>
      </c>
      <c r="D155" s="233"/>
      <c r="E155" s="234">
        <f>E156</f>
        <v>3396</v>
      </c>
      <c r="F155" s="87"/>
      <c r="G155" s="30"/>
    </row>
    <row r="156" spans="1:7" s="21" customFormat="1" ht="15">
      <c r="A156" s="232" t="s">
        <v>535</v>
      </c>
      <c r="B156" s="44">
        <v>706</v>
      </c>
      <c r="C156" s="233" t="s">
        <v>633</v>
      </c>
      <c r="D156" s="233"/>
      <c r="E156" s="234">
        <f>E157+E158+E159</f>
        <v>3396</v>
      </c>
      <c r="F156" s="87"/>
      <c r="G156" s="30"/>
    </row>
    <row r="157" spans="1:7" ht="46.5">
      <c r="A157" s="232" t="s">
        <v>481</v>
      </c>
      <c r="B157" s="44">
        <v>706</v>
      </c>
      <c r="C157" s="233" t="s">
        <v>633</v>
      </c>
      <c r="D157" s="233" t="s">
        <v>482</v>
      </c>
      <c r="E157" s="234">
        <f>2690</f>
        <v>2690</v>
      </c>
      <c r="G157" s="30"/>
    </row>
    <row r="158" spans="1:7" ht="30.75">
      <c r="A158" s="232" t="s">
        <v>536</v>
      </c>
      <c r="B158" s="44">
        <v>706</v>
      </c>
      <c r="C158" s="233" t="s">
        <v>633</v>
      </c>
      <c r="D158" s="233" t="s">
        <v>483</v>
      </c>
      <c r="E158" s="234">
        <f>695</f>
        <v>695</v>
      </c>
      <c r="G158" s="30"/>
    </row>
    <row r="159" spans="1:7" ht="15">
      <c r="A159" s="232" t="s">
        <v>484</v>
      </c>
      <c r="B159" s="44">
        <v>706</v>
      </c>
      <c r="C159" s="233" t="s">
        <v>633</v>
      </c>
      <c r="D159" s="233" t="s">
        <v>485</v>
      </c>
      <c r="E159" s="234">
        <f>11</f>
        <v>11</v>
      </c>
      <c r="G159" s="30"/>
    </row>
    <row r="160" spans="1:7" ht="46.5">
      <c r="A160" s="232" t="s">
        <v>634</v>
      </c>
      <c r="B160" s="44">
        <v>706</v>
      </c>
      <c r="C160" s="233" t="s">
        <v>635</v>
      </c>
      <c r="D160" s="233"/>
      <c r="E160" s="234">
        <f>E161+E165</f>
        <v>46049</v>
      </c>
      <c r="G160" s="30"/>
    </row>
    <row r="161" spans="1:7" ht="15">
      <c r="A161" s="232" t="s">
        <v>535</v>
      </c>
      <c r="B161" s="44">
        <v>706</v>
      </c>
      <c r="C161" s="233" t="s">
        <v>636</v>
      </c>
      <c r="D161" s="233"/>
      <c r="E161" s="234">
        <f>E162+E163+E164</f>
        <v>43800</v>
      </c>
      <c r="G161" s="30"/>
    </row>
    <row r="162" spans="1:7" ht="46.5">
      <c r="A162" s="232" t="s">
        <v>481</v>
      </c>
      <c r="B162" s="44">
        <v>706</v>
      </c>
      <c r="C162" s="233" t="s">
        <v>636</v>
      </c>
      <c r="D162" s="233" t="s">
        <v>482</v>
      </c>
      <c r="E162" s="234">
        <v>32673</v>
      </c>
      <c r="G162" s="30"/>
    </row>
    <row r="163" spans="1:7" ht="30.75">
      <c r="A163" s="232" t="s">
        <v>536</v>
      </c>
      <c r="B163" s="44">
        <v>706</v>
      </c>
      <c r="C163" s="233" t="s">
        <v>636</v>
      </c>
      <c r="D163" s="233" t="s">
        <v>483</v>
      </c>
      <c r="E163" s="234">
        <v>10911</v>
      </c>
      <c r="G163" s="30"/>
    </row>
    <row r="164" spans="1:7" ht="15">
      <c r="A164" s="232" t="s">
        <v>484</v>
      </c>
      <c r="B164" s="44">
        <v>706</v>
      </c>
      <c r="C164" s="233" t="s">
        <v>636</v>
      </c>
      <c r="D164" s="233" t="s">
        <v>485</v>
      </c>
      <c r="E164" s="234">
        <v>216</v>
      </c>
      <c r="G164" s="30"/>
    </row>
    <row r="165" spans="1:7" ht="30.75">
      <c r="A165" s="232" t="s">
        <v>363</v>
      </c>
      <c r="B165" s="44">
        <v>706</v>
      </c>
      <c r="C165" s="233" t="s">
        <v>637</v>
      </c>
      <c r="D165" s="233"/>
      <c r="E165" s="234">
        <f>E166</f>
        <v>2249</v>
      </c>
      <c r="G165" s="30"/>
    </row>
    <row r="166" spans="1:7" ht="46.5">
      <c r="A166" s="232" t="s">
        <v>481</v>
      </c>
      <c r="B166" s="44">
        <v>706</v>
      </c>
      <c r="C166" s="233" t="s">
        <v>637</v>
      </c>
      <c r="D166" s="233" t="s">
        <v>482</v>
      </c>
      <c r="E166" s="234">
        <v>2249</v>
      </c>
      <c r="G166" s="30"/>
    </row>
    <row r="167" spans="1:7" ht="30.75">
      <c r="A167" s="232" t="s">
        <v>638</v>
      </c>
      <c r="B167" s="44">
        <v>706</v>
      </c>
      <c r="C167" s="233" t="s">
        <v>639</v>
      </c>
      <c r="D167" s="233"/>
      <c r="E167" s="234">
        <f>E168+E170+E173+E175</f>
        <v>6472.400000000001</v>
      </c>
      <c r="G167" s="30"/>
    </row>
    <row r="168" spans="1:7" ht="30.75">
      <c r="A168" s="232" t="s">
        <v>486</v>
      </c>
      <c r="B168" s="44">
        <v>706</v>
      </c>
      <c r="C168" s="233" t="s">
        <v>640</v>
      </c>
      <c r="D168" s="233"/>
      <c r="E168" s="234">
        <f>E169</f>
        <v>1571.1</v>
      </c>
      <c r="G168" s="30"/>
    </row>
    <row r="169" spans="1:7" ht="15">
      <c r="A169" s="232" t="s">
        <v>29</v>
      </c>
      <c r="B169" s="44">
        <v>706</v>
      </c>
      <c r="C169" s="233" t="s">
        <v>640</v>
      </c>
      <c r="D169" s="233" t="s">
        <v>493</v>
      </c>
      <c r="E169" s="234">
        <v>1571.1</v>
      </c>
      <c r="G169" s="30"/>
    </row>
    <row r="170" spans="1:7" ht="30.75">
      <c r="A170" s="232" t="s">
        <v>90</v>
      </c>
      <c r="B170" s="44">
        <v>706</v>
      </c>
      <c r="C170" s="233" t="s">
        <v>643</v>
      </c>
      <c r="D170" s="233"/>
      <c r="E170" s="234">
        <f>E171+E172</f>
        <v>3635</v>
      </c>
      <c r="G170" s="30"/>
    </row>
    <row r="171" spans="1:7" ht="46.5">
      <c r="A171" s="232" t="s">
        <v>481</v>
      </c>
      <c r="B171" s="44">
        <v>706</v>
      </c>
      <c r="C171" s="233" t="s">
        <v>643</v>
      </c>
      <c r="D171" s="233" t="s">
        <v>482</v>
      </c>
      <c r="E171" s="234">
        <v>3290</v>
      </c>
      <c r="G171" s="30"/>
    </row>
    <row r="172" spans="1:7" ht="30.75">
      <c r="A172" s="232" t="s">
        <v>536</v>
      </c>
      <c r="B172" s="44">
        <v>706</v>
      </c>
      <c r="C172" s="233" t="s">
        <v>643</v>
      </c>
      <c r="D172" s="233" t="s">
        <v>483</v>
      </c>
      <c r="E172" s="234">
        <v>345</v>
      </c>
      <c r="G172" s="30"/>
    </row>
    <row r="173" spans="1:7" ht="46.5">
      <c r="A173" s="232" t="s">
        <v>244</v>
      </c>
      <c r="B173" s="44">
        <v>706</v>
      </c>
      <c r="C173" s="233" t="s">
        <v>641</v>
      </c>
      <c r="D173" s="233"/>
      <c r="E173" s="234">
        <f>E174</f>
        <v>998</v>
      </c>
      <c r="G173" s="30"/>
    </row>
    <row r="174" spans="1:7" ht="46.5">
      <c r="A174" s="232" t="s">
        <v>481</v>
      </c>
      <c r="B174" s="44">
        <v>706</v>
      </c>
      <c r="C174" s="233" t="s">
        <v>641</v>
      </c>
      <c r="D174" s="233" t="s">
        <v>482</v>
      </c>
      <c r="E174" s="234">
        <v>998</v>
      </c>
      <c r="G174" s="30"/>
    </row>
    <row r="175" spans="1:7" ht="30.75">
      <c r="A175" s="232" t="s">
        <v>245</v>
      </c>
      <c r="B175" s="44">
        <v>706</v>
      </c>
      <c r="C175" s="233" t="s">
        <v>642</v>
      </c>
      <c r="D175" s="233"/>
      <c r="E175" s="234">
        <f>E176+E177</f>
        <v>268.3</v>
      </c>
      <c r="G175" s="30"/>
    </row>
    <row r="176" spans="1:7" ht="46.5">
      <c r="A176" s="232" t="s">
        <v>481</v>
      </c>
      <c r="B176" s="44">
        <v>706</v>
      </c>
      <c r="C176" s="233" t="s">
        <v>642</v>
      </c>
      <c r="D176" s="233" t="s">
        <v>482</v>
      </c>
      <c r="E176" s="234">
        <v>145</v>
      </c>
      <c r="G176" s="30"/>
    </row>
    <row r="177" spans="1:7" ht="30.75">
      <c r="A177" s="232" t="s">
        <v>536</v>
      </c>
      <c r="B177" s="44">
        <v>706</v>
      </c>
      <c r="C177" s="233" t="s">
        <v>642</v>
      </c>
      <c r="D177" s="233" t="s">
        <v>483</v>
      </c>
      <c r="E177" s="234">
        <v>123.3</v>
      </c>
      <c r="G177" s="30"/>
    </row>
    <row r="178" spans="1:7" ht="62.25">
      <c r="A178" s="232" t="s">
        <v>647</v>
      </c>
      <c r="B178" s="44">
        <v>706</v>
      </c>
      <c r="C178" s="233" t="s">
        <v>648</v>
      </c>
      <c r="D178" s="233"/>
      <c r="E178" s="234">
        <f>E179+E184+E189+E192+E198+E201+E206+E223+E230</f>
        <v>131891.99999999997</v>
      </c>
      <c r="G178" s="30"/>
    </row>
    <row r="179" spans="1:7" ht="30.75">
      <c r="A179" s="232" t="s">
        <v>649</v>
      </c>
      <c r="B179" s="44">
        <v>706</v>
      </c>
      <c r="C179" s="233" t="s">
        <v>650</v>
      </c>
      <c r="D179" s="233"/>
      <c r="E179" s="234">
        <f>E180+E182</f>
        <v>7000</v>
      </c>
      <c r="G179" s="30"/>
    </row>
    <row r="180" spans="1:7" ht="30.75">
      <c r="A180" s="232" t="s">
        <v>805</v>
      </c>
      <c r="B180" s="44">
        <v>706</v>
      </c>
      <c r="C180" s="233" t="s">
        <v>806</v>
      </c>
      <c r="D180" s="233"/>
      <c r="E180" s="234">
        <f>E181</f>
        <v>1000</v>
      </c>
      <c r="G180" s="30"/>
    </row>
    <row r="181" spans="1:7" ht="30.75">
      <c r="A181" s="232" t="s">
        <v>544</v>
      </c>
      <c r="B181" s="44">
        <v>706</v>
      </c>
      <c r="C181" s="233" t="s">
        <v>806</v>
      </c>
      <c r="D181" s="233" t="s">
        <v>498</v>
      </c>
      <c r="E181" s="234">
        <v>1000</v>
      </c>
      <c r="G181" s="30"/>
    </row>
    <row r="182" spans="1:7" ht="30.75">
      <c r="A182" s="232" t="s">
        <v>846</v>
      </c>
      <c r="B182" s="44">
        <v>706</v>
      </c>
      <c r="C182" s="233" t="s">
        <v>845</v>
      </c>
      <c r="D182" s="233"/>
      <c r="E182" s="234">
        <f>E183</f>
        <v>6000</v>
      </c>
      <c r="G182" s="30"/>
    </row>
    <row r="183" spans="1:7" ht="30.75">
      <c r="A183" s="232" t="s">
        <v>544</v>
      </c>
      <c r="B183" s="44">
        <v>706</v>
      </c>
      <c r="C183" s="233" t="s">
        <v>845</v>
      </c>
      <c r="D183" s="233" t="s">
        <v>498</v>
      </c>
      <c r="E183" s="234">
        <v>6000</v>
      </c>
      <c r="G183" s="30"/>
    </row>
    <row r="184" spans="1:7" ht="15">
      <c r="A184" s="232" t="s">
        <v>651</v>
      </c>
      <c r="B184" s="44">
        <v>706</v>
      </c>
      <c r="C184" s="233" t="s">
        <v>652</v>
      </c>
      <c r="D184" s="233"/>
      <c r="E184" s="234">
        <f>E185+E187</f>
        <v>50496.7</v>
      </c>
      <c r="G184" s="30"/>
    </row>
    <row r="185" spans="1:7" ht="62.25">
      <c r="A185" s="232" t="s">
        <v>858</v>
      </c>
      <c r="B185" s="44">
        <v>706</v>
      </c>
      <c r="C185" s="233" t="s">
        <v>653</v>
      </c>
      <c r="D185" s="233"/>
      <c r="E185" s="234">
        <f>E186</f>
        <v>48496.7</v>
      </c>
      <c r="G185" s="30"/>
    </row>
    <row r="186" spans="1:7" ht="30.75">
      <c r="A186" s="232" t="s">
        <v>544</v>
      </c>
      <c r="B186" s="44">
        <v>706</v>
      </c>
      <c r="C186" s="233" t="s">
        <v>653</v>
      </c>
      <c r="D186" s="233" t="s">
        <v>498</v>
      </c>
      <c r="E186" s="234">
        <v>48496.7</v>
      </c>
      <c r="G186" s="30"/>
    </row>
    <row r="187" spans="1:7" ht="62.25">
      <c r="A187" s="232" t="s">
        <v>844</v>
      </c>
      <c r="B187" s="44">
        <v>706</v>
      </c>
      <c r="C187" s="233" t="s">
        <v>927</v>
      </c>
      <c r="D187" s="233"/>
      <c r="E187" s="234">
        <f>E188</f>
        <v>2000</v>
      </c>
      <c r="G187" s="30"/>
    </row>
    <row r="188" spans="1:7" ht="30.75">
      <c r="A188" s="232" t="s">
        <v>544</v>
      </c>
      <c r="B188" s="44">
        <v>706</v>
      </c>
      <c r="C188" s="233" t="s">
        <v>927</v>
      </c>
      <c r="D188" s="233" t="s">
        <v>498</v>
      </c>
      <c r="E188" s="234">
        <v>2000</v>
      </c>
      <c r="G188" s="30"/>
    </row>
    <row r="189" spans="1:7" ht="62.25">
      <c r="A189" s="232" t="s">
        <v>719</v>
      </c>
      <c r="B189" s="44">
        <v>706</v>
      </c>
      <c r="C189" s="233" t="s">
        <v>654</v>
      </c>
      <c r="D189" s="233"/>
      <c r="E189" s="234">
        <f>E190</f>
        <v>5979</v>
      </c>
      <c r="G189" s="30"/>
    </row>
    <row r="190" spans="1:7" ht="30.75">
      <c r="A190" s="232" t="s">
        <v>805</v>
      </c>
      <c r="B190" s="44">
        <v>706</v>
      </c>
      <c r="C190" s="233" t="s">
        <v>807</v>
      </c>
      <c r="D190" s="233"/>
      <c r="E190" s="234">
        <f>E191</f>
        <v>5979</v>
      </c>
      <c r="G190" s="30"/>
    </row>
    <row r="191" spans="1:7" ht="30.75">
      <c r="A191" s="232" t="s">
        <v>544</v>
      </c>
      <c r="B191" s="44">
        <v>706</v>
      </c>
      <c r="C191" s="233" t="s">
        <v>807</v>
      </c>
      <c r="D191" s="233" t="s">
        <v>498</v>
      </c>
      <c r="E191" s="234">
        <v>5979</v>
      </c>
      <c r="G191" s="30"/>
    </row>
    <row r="192" spans="1:7" ht="46.5">
      <c r="A192" s="232" t="s">
        <v>720</v>
      </c>
      <c r="B192" s="44">
        <v>706</v>
      </c>
      <c r="C192" s="233" t="s">
        <v>655</v>
      </c>
      <c r="D192" s="233"/>
      <c r="E192" s="234">
        <f>E193+E196</f>
        <v>13150</v>
      </c>
      <c r="G192" s="30"/>
    </row>
    <row r="193" spans="1:7" ht="15">
      <c r="A193" s="232" t="s">
        <v>247</v>
      </c>
      <c r="B193" s="44">
        <v>706</v>
      </c>
      <c r="C193" s="233" t="s">
        <v>656</v>
      </c>
      <c r="D193" s="233"/>
      <c r="E193" s="234">
        <f>E194+E195</f>
        <v>5050</v>
      </c>
      <c r="G193" s="30"/>
    </row>
    <row r="194" spans="1:7" ht="30.75">
      <c r="A194" s="232" t="s">
        <v>536</v>
      </c>
      <c r="B194" s="44">
        <v>706</v>
      </c>
      <c r="C194" s="233" t="s">
        <v>656</v>
      </c>
      <c r="D194" s="233" t="s">
        <v>483</v>
      </c>
      <c r="E194" s="234">
        <v>50</v>
      </c>
      <c r="G194" s="30"/>
    </row>
    <row r="195" spans="1:7" ht="15">
      <c r="A195" s="232" t="s">
        <v>29</v>
      </c>
      <c r="B195" s="44">
        <v>706</v>
      </c>
      <c r="C195" s="233" t="s">
        <v>656</v>
      </c>
      <c r="D195" s="233" t="s">
        <v>493</v>
      </c>
      <c r="E195" s="234">
        <v>5000</v>
      </c>
      <c r="G195" s="30"/>
    </row>
    <row r="196" spans="1:7" ht="62.25">
      <c r="A196" s="232" t="s">
        <v>850</v>
      </c>
      <c r="B196" s="44">
        <v>706</v>
      </c>
      <c r="C196" s="233" t="s">
        <v>657</v>
      </c>
      <c r="D196" s="233"/>
      <c r="E196" s="234">
        <f>E197</f>
        <v>8100</v>
      </c>
      <c r="G196" s="30"/>
    </row>
    <row r="197" spans="1:7" ht="15">
      <c r="A197" s="232" t="s">
        <v>29</v>
      </c>
      <c r="B197" s="44">
        <v>706</v>
      </c>
      <c r="C197" s="233" t="s">
        <v>657</v>
      </c>
      <c r="D197" s="233" t="s">
        <v>493</v>
      </c>
      <c r="E197" s="234">
        <v>8100</v>
      </c>
      <c r="G197" s="30"/>
    </row>
    <row r="198" spans="1:7" ht="46.5">
      <c r="A198" s="232" t="s">
        <v>658</v>
      </c>
      <c r="B198" s="44">
        <v>706</v>
      </c>
      <c r="C198" s="233" t="s">
        <v>730</v>
      </c>
      <c r="D198" s="233"/>
      <c r="E198" s="234">
        <f>E199</f>
        <v>100</v>
      </c>
      <c r="G198" s="30"/>
    </row>
    <row r="199" spans="1:7" ht="62.25">
      <c r="A199" s="232" t="s">
        <v>816</v>
      </c>
      <c r="B199" s="44">
        <v>706</v>
      </c>
      <c r="C199" s="233" t="s">
        <v>817</v>
      </c>
      <c r="D199" s="233"/>
      <c r="E199" s="234">
        <f>E200</f>
        <v>100</v>
      </c>
      <c r="G199" s="30"/>
    </row>
    <row r="200" spans="1:7" ht="30.75">
      <c r="A200" s="232" t="s">
        <v>536</v>
      </c>
      <c r="B200" s="44">
        <v>706</v>
      </c>
      <c r="C200" s="233" t="s">
        <v>817</v>
      </c>
      <c r="D200" s="233" t="s">
        <v>483</v>
      </c>
      <c r="E200" s="234">
        <v>100</v>
      </c>
      <c r="G200" s="30"/>
    </row>
    <row r="201" spans="1:7" ht="30.75">
      <c r="A201" s="232" t="s">
        <v>659</v>
      </c>
      <c r="B201" s="44">
        <v>706</v>
      </c>
      <c r="C201" s="233" t="s">
        <v>660</v>
      </c>
      <c r="D201" s="233"/>
      <c r="E201" s="234">
        <f>E202+E204</f>
        <v>30620.1</v>
      </c>
      <c r="G201" s="30"/>
    </row>
    <row r="202" spans="1:7" ht="30.75">
      <c r="A202" s="232" t="s">
        <v>524</v>
      </c>
      <c r="B202" s="44">
        <v>706</v>
      </c>
      <c r="C202" s="233" t="s">
        <v>727</v>
      </c>
      <c r="D202" s="233"/>
      <c r="E202" s="234">
        <f>E203</f>
        <v>28620.1</v>
      </c>
      <c r="G202" s="30"/>
    </row>
    <row r="203" spans="1:7" ht="30.75">
      <c r="A203" s="232" t="s">
        <v>544</v>
      </c>
      <c r="B203" s="44">
        <v>706</v>
      </c>
      <c r="C203" s="233" t="s">
        <v>727</v>
      </c>
      <c r="D203" s="233" t="s">
        <v>498</v>
      </c>
      <c r="E203" s="234">
        <v>28620.1</v>
      </c>
      <c r="G203" s="30"/>
    </row>
    <row r="204" spans="1:7" ht="30.75">
      <c r="A204" s="232" t="s">
        <v>848</v>
      </c>
      <c r="B204" s="44">
        <v>706</v>
      </c>
      <c r="C204" s="233" t="s">
        <v>847</v>
      </c>
      <c r="D204" s="233"/>
      <c r="E204" s="234">
        <f>E205</f>
        <v>2000</v>
      </c>
      <c r="G204" s="30"/>
    </row>
    <row r="205" spans="1:7" ht="30.75">
      <c r="A205" s="232" t="s">
        <v>544</v>
      </c>
      <c r="B205" s="44">
        <v>706</v>
      </c>
      <c r="C205" s="233" t="s">
        <v>847</v>
      </c>
      <c r="D205" s="233" t="s">
        <v>498</v>
      </c>
      <c r="E205" s="234">
        <v>2000</v>
      </c>
      <c r="G205" s="30"/>
    </row>
    <row r="206" spans="1:7" ht="46.5">
      <c r="A206" s="232" t="s">
        <v>661</v>
      </c>
      <c r="B206" s="44">
        <v>706</v>
      </c>
      <c r="C206" s="233" t="s">
        <v>662</v>
      </c>
      <c r="D206" s="233"/>
      <c r="E206" s="234">
        <f>E207+E209+E211+E213+E217+E219+E221+E215</f>
        <v>18777.9</v>
      </c>
      <c r="G206" s="30"/>
    </row>
    <row r="207" spans="1:7" ht="62.25">
      <c r="A207" s="232" t="s">
        <v>558</v>
      </c>
      <c r="B207" s="44">
        <v>706</v>
      </c>
      <c r="C207" s="233" t="s">
        <v>750</v>
      </c>
      <c r="D207" s="233"/>
      <c r="E207" s="234">
        <f>E208</f>
        <v>8686</v>
      </c>
      <c r="G207" s="30"/>
    </row>
    <row r="208" spans="1:7" ht="30.75">
      <c r="A208" s="232" t="s">
        <v>544</v>
      </c>
      <c r="B208" s="44">
        <v>706</v>
      </c>
      <c r="C208" s="233" t="s">
        <v>750</v>
      </c>
      <c r="D208" s="233" t="s">
        <v>498</v>
      </c>
      <c r="E208" s="234">
        <v>8686</v>
      </c>
      <c r="G208" s="30"/>
    </row>
    <row r="209" spans="1:7" ht="30.75">
      <c r="A209" s="232" t="s">
        <v>863</v>
      </c>
      <c r="B209" s="44">
        <v>706</v>
      </c>
      <c r="C209" s="233" t="s">
        <v>853</v>
      </c>
      <c r="D209" s="233"/>
      <c r="E209" s="234">
        <f>E210</f>
        <v>383.9</v>
      </c>
      <c r="G209" s="30"/>
    </row>
    <row r="210" spans="1:7" ht="15">
      <c r="A210" s="232" t="s">
        <v>495</v>
      </c>
      <c r="B210" s="44">
        <v>706</v>
      </c>
      <c r="C210" s="233" t="s">
        <v>853</v>
      </c>
      <c r="D210" s="233" t="s">
        <v>494</v>
      </c>
      <c r="E210" s="234">
        <v>383.9</v>
      </c>
      <c r="G210" s="30"/>
    </row>
    <row r="211" spans="1:7" ht="46.5">
      <c r="A211" s="232" t="s">
        <v>864</v>
      </c>
      <c r="B211" s="44">
        <v>706</v>
      </c>
      <c r="C211" s="233" t="s">
        <v>854</v>
      </c>
      <c r="D211" s="233"/>
      <c r="E211" s="234">
        <f>E212</f>
        <v>1162.2</v>
      </c>
      <c r="G211" s="30"/>
    </row>
    <row r="212" spans="1:7" ht="15">
      <c r="A212" s="232" t="s">
        <v>495</v>
      </c>
      <c r="B212" s="44">
        <v>706</v>
      </c>
      <c r="C212" s="233" t="s">
        <v>854</v>
      </c>
      <c r="D212" s="233" t="s">
        <v>494</v>
      </c>
      <c r="E212" s="234">
        <v>1162.2</v>
      </c>
      <c r="G212" s="30"/>
    </row>
    <row r="213" spans="1:7" ht="30.75">
      <c r="A213" s="232" t="s">
        <v>928</v>
      </c>
      <c r="B213" s="44">
        <v>706</v>
      </c>
      <c r="C213" s="233" t="s">
        <v>855</v>
      </c>
      <c r="D213" s="233"/>
      <c r="E213" s="234">
        <f>E214</f>
        <v>5589.3</v>
      </c>
      <c r="G213" s="30"/>
    </row>
    <row r="214" spans="1:7" ht="15">
      <c r="A214" s="232" t="s">
        <v>495</v>
      </c>
      <c r="B214" s="44">
        <v>706</v>
      </c>
      <c r="C214" s="233" t="s">
        <v>855</v>
      </c>
      <c r="D214" s="233" t="s">
        <v>494</v>
      </c>
      <c r="E214" s="234">
        <v>5589.3</v>
      </c>
      <c r="G214" s="30"/>
    </row>
    <row r="215" spans="1:7" ht="30.75">
      <c r="A215" s="206" t="s">
        <v>862</v>
      </c>
      <c r="B215" s="44">
        <v>706</v>
      </c>
      <c r="C215" s="233" t="s">
        <v>975</v>
      </c>
      <c r="D215" s="233"/>
      <c r="E215" s="234">
        <v>1076.5</v>
      </c>
      <c r="G215" s="30"/>
    </row>
    <row r="216" spans="1:7" ht="15">
      <c r="A216" s="206" t="s">
        <v>495</v>
      </c>
      <c r="B216" s="44">
        <v>706</v>
      </c>
      <c r="C216" s="233" t="s">
        <v>975</v>
      </c>
      <c r="D216" s="233" t="s">
        <v>494</v>
      </c>
      <c r="E216" s="234">
        <v>1076.5</v>
      </c>
      <c r="G216" s="30"/>
    </row>
    <row r="217" spans="1:7" ht="78">
      <c r="A217" s="232" t="s">
        <v>523</v>
      </c>
      <c r="B217" s="44">
        <v>706</v>
      </c>
      <c r="C217" s="233" t="s">
        <v>664</v>
      </c>
      <c r="D217" s="233"/>
      <c r="E217" s="234">
        <f>E218</f>
        <v>500</v>
      </c>
      <c r="G217" s="30"/>
    </row>
    <row r="218" spans="1:7" ht="30.75">
      <c r="A218" s="232" t="s">
        <v>536</v>
      </c>
      <c r="B218" s="44">
        <v>706</v>
      </c>
      <c r="C218" s="233" t="s">
        <v>664</v>
      </c>
      <c r="D218" s="233" t="s">
        <v>483</v>
      </c>
      <c r="E218" s="234">
        <v>500</v>
      </c>
      <c r="G218" s="30"/>
    </row>
    <row r="219" spans="1:7" ht="30.75">
      <c r="A219" s="232" t="s">
        <v>865</v>
      </c>
      <c r="B219" s="44">
        <v>706</v>
      </c>
      <c r="C219" s="233" t="s">
        <v>802</v>
      </c>
      <c r="D219" s="233"/>
      <c r="E219" s="234">
        <f>E220</f>
        <v>700</v>
      </c>
      <c r="G219" s="30"/>
    </row>
    <row r="220" spans="1:7" ht="15">
      <c r="A220" s="232" t="s">
        <v>495</v>
      </c>
      <c r="B220" s="44">
        <v>706</v>
      </c>
      <c r="C220" s="233" t="s">
        <v>802</v>
      </c>
      <c r="D220" s="233" t="s">
        <v>494</v>
      </c>
      <c r="E220" s="234">
        <v>700</v>
      </c>
      <c r="G220" s="30"/>
    </row>
    <row r="221" spans="1:7" ht="30.75">
      <c r="A221" s="232" t="s">
        <v>866</v>
      </c>
      <c r="B221" s="44">
        <v>706</v>
      </c>
      <c r="C221" s="233" t="s">
        <v>803</v>
      </c>
      <c r="D221" s="233"/>
      <c r="E221" s="234">
        <f>E222</f>
        <v>680</v>
      </c>
      <c r="G221" s="30"/>
    </row>
    <row r="222" spans="1:7" ht="15">
      <c r="A222" s="232" t="s">
        <v>495</v>
      </c>
      <c r="B222" s="44">
        <v>706</v>
      </c>
      <c r="C222" s="233" t="s">
        <v>803</v>
      </c>
      <c r="D222" s="233" t="s">
        <v>494</v>
      </c>
      <c r="E222" s="234">
        <v>680</v>
      </c>
      <c r="G222" s="30"/>
    </row>
    <row r="223" spans="1:7" ht="30.75">
      <c r="A223" s="232" t="s">
        <v>688</v>
      </c>
      <c r="B223" s="44">
        <v>706</v>
      </c>
      <c r="C223" s="233" t="s">
        <v>689</v>
      </c>
      <c r="D223" s="233"/>
      <c r="E223" s="234">
        <f>E224+E226+E228</f>
        <v>3750</v>
      </c>
      <c r="G223" s="30"/>
    </row>
    <row r="224" spans="1:7" ht="30.75">
      <c r="A224" s="232" t="s">
        <v>214</v>
      </c>
      <c r="B224" s="44">
        <v>706</v>
      </c>
      <c r="C224" s="233" t="s">
        <v>709</v>
      </c>
      <c r="D224" s="233"/>
      <c r="E224" s="234">
        <f>E225</f>
        <v>1050</v>
      </c>
      <c r="G224" s="30"/>
    </row>
    <row r="225" spans="1:7" ht="30.75">
      <c r="A225" s="232" t="s">
        <v>536</v>
      </c>
      <c r="B225" s="44">
        <v>706</v>
      </c>
      <c r="C225" s="233" t="s">
        <v>709</v>
      </c>
      <c r="D225" s="233" t="s">
        <v>483</v>
      </c>
      <c r="E225" s="234">
        <v>1050</v>
      </c>
      <c r="G225" s="30"/>
    </row>
    <row r="226" spans="1:7" ht="30.75">
      <c r="A226" s="232" t="s">
        <v>121</v>
      </c>
      <c r="B226" s="44">
        <v>706</v>
      </c>
      <c r="C226" s="233" t="s">
        <v>710</v>
      </c>
      <c r="D226" s="233"/>
      <c r="E226" s="234">
        <f>E227</f>
        <v>1200</v>
      </c>
      <c r="G226" s="30"/>
    </row>
    <row r="227" spans="1:7" ht="30.75">
      <c r="A227" s="232" t="s">
        <v>536</v>
      </c>
      <c r="B227" s="44">
        <v>706</v>
      </c>
      <c r="C227" s="233" t="s">
        <v>710</v>
      </c>
      <c r="D227" s="233" t="s">
        <v>483</v>
      </c>
      <c r="E227" s="234">
        <v>1200</v>
      </c>
      <c r="G227" s="30"/>
    </row>
    <row r="228" spans="1:7" ht="15">
      <c r="A228" s="232" t="s">
        <v>408</v>
      </c>
      <c r="B228" s="44">
        <v>706</v>
      </c>
      <c r="C228" s="233" t="s">
        <v>711</v>
      </c>
      <c r="D228" s="233"/>
      <c r="E228" s="234">
        <f>E229</f>
        <v>1500</v>
      </c>
      <c r="G228" s="30"/>
    </row>
    <row r="229" spans="1:7" ht="30.75">
      <c r="A229" s="232" t="s">
        <v>536</v>
      </c>
      <c r="B229" s="44">
        <v>706</v>
      </c>
      <c r="C229" s="233" t="s">
        <v>711</v>
      </c>
      <c r="D229" s="233" t="s">
        <v>483</v>
      </c>
      <c r="E229" s="234">
        <v>1500</v>
      </c>
      <c r="G229" s="30"/>
    </row>
    <row r="230" spans="1:7" ht="30.75">
      <c r="A230" s="232" t="s">
        <v>708</v>
      </c>
      <c r="B230" s="44">
        <v>706</v>
      </c>
      <c r="C230" s="233" t="s">
        <v>712</v>
      </c>
      <c r="D230" s="233"/>
      <c r="E230" s="234">
        <f>E231+E233+E235</f>
        <v>2018.3</v>
      </c>
      <c r="G230" s="30"/>
    </row>
    <row r="231" spans="1:7" ht="15">
      <c r="A231" s="232" t="s">
        <v>808</v>
      </c>
      <c r="B231" s="44">
        <v>706</v>
      </c>
      <c r="C231" s="233" t="s">
        <v>809</v>
      </c>
      <c r="D231" s="233"/>
      <c r="E231" s="234">
        <f>E232</f>
        <v>1464.1</v>
      </c>
      <c r="G231" s="30"/>
    </row>
    <row r="232" spans="1:7" ht="30.75">
      <c r="A232" s="232" t="s">
        <v>536</v>
      </c>
      <c r="B232" s="44">
        <v>706</v>
      </c>
      <c r="C232" s="233" t="s">
        <v>809</v>
      </c>
      <c r="D232" s="233" t="s">
        <v>483</v>
      </c>
      <c r="E232" s="234">
        <v>1464.1</v>
      </c>
      <c r="G232" s="30"/>
    </row>
    <row r="233" spans="1:7" ht="46.5">
      <c r="A233" s="232" t="s">
        <v>548</v>
      </c>
      <c r="B233" s="44">
        <v>706</v>
      </c>
      <c r="C233" s="233" t="s">
        <v>713</v>
      </c>
      <c r="D233" s="233"/>
      <c r="E233" s="234">
        <f>E234</f>
        <v>504.2</v>
      </c>
      <c r="G233" s="30"/>
    </row>
    <row r="234" spans="1:7" ht="30.75">
      <c r="A234" s="232" t="s">
        <v>536</v>
      </c>
      <c r="B234" s="44">
        <v>706</v>
      </c>
      <c r="C234" s="233" t="s">
        <v>713</v>
      </c>
      <c r="D234" s="233" t="s">
        <v>483</v>
      </c>
      <c r="E234" s="234">
        <v>504.2</v>
      </c>
      <c r="G234" s="30"/>
    </row>
    <row r="235" spans="1:7" ht="46.5">
      <c r="A235" s="232" t="s">
        <v>815</v>
      </c>
      <c r="B235" s="44">
        <v>706</v>
      </c>
      <c r="C235" s="233" t="s">
        <v>814</v>
      </c>
      <c r="D235" s="233"/>
      <c r="E235" s="234">
        <f>E236</f>
        <v>50</v>
      </c>
      <c r="G235" s="30"/>
    </row>
    <row r="236" spans="1:7" ht="30.75">
      <c r="A236" s="232" t="s">
        <v>536</v>
      </c>
      <c r="B236" s="44">
        <v>706</v>
      </c>
      <c r="C236" s="233" t="s">
        <v>814</v>
      </c>
      <c r="D236" s="233" t="s">
        <v>483</v>
      </c>
      <c r="E236" s="234">
        <v>50</v>
      </c>
      <c r="G236" s="30"/>
    </row>
    <row r="237" spans="1:7" ht="30.75">
      <c r="A237" s="232" t="s">
        <v>255</v>
      </c>
      <c r="B237" s="44">
        <v>706</v>
      </c>
      <c r="C237" s="44" t="s">
        <v>665</v>
      </c>
      <c r="D237" s="233"/>
      <c r="E237" s="234">
        <f>E238+E244</f>
        <v>74677</v>
      </c>
      <c r="G237" s="30"/>
    </row>
    <row r="238" spans="1:7" ht="30.75">
      <c r="A238" s="232" t="s">
        <v>666</v>
      </c>
      <c r="B238" s="44">
        <v>706</v>
      </c>
      <c r="C238" s="44" t="s">
        <v>667</v>
      </c>
      <c r="D238" s="233"/>
      <c r="E238" s="234">
        <f>E239+E242</f>
        <v>74407</v>
      </c>
      <c r="G238" s="30"/>
    </row>
    <row r="239" spans="1:7" ht="15">
      <c r="A239" s="232" t="s">
        <v>147</v>
      </c>
      <c r="B239" s="44">
        <v>706</v>
      </c>
      <c r="C239" s="233" t="s">
        <v>668</v>
      </c>
      <c r="D239" s="233"/>
      <c r="E239" s="234">
        <f>E240+E241</f>
        <v>20143</v>
      </c>
      <c r="G239" s="30"/>
    </row>
    <row r="240" spans="1:7" ht="30.75">
      <c r="A240" s="232" t="s">
        <v>536</v>
      </c>
      <c r="B240" s="44">
        <v>706</v>
      </c>
      <c r="C240" s="233" t="s">
        <v>668</v>
      </c>
      <c r="D240" s="233" t="s">
        <v>483</v>
      </c>
      <c r="E240" s="234">
        <v>15396</v>
      </c>
      <c r="G240" s="30"/>
    </row>
    <row r="241" spans="1:7" ht="15">
      <c r="A241" s="232" t="s">
        <v>29</v>
      </c>
      <c r="B241" s="44">
        <v>706</v>
      </c>
      <c r="C241" s="233" t="s">
        <v>668</v>
      </c>
      <c r="D241" s="233" t="s">
        <v>493</v>
      </c>
      <c r="E241" s="234">
        <v>4747</v>
      </c>
      <c r="G241" s="30"/>
    </row>
    <row r="242" spans="1:7" ht="46.5">
      <c r="A242" s="232" t="s">
        <v>823</v>
      </c>
      <c r="B242" s="44">
        <v>706</v>
      </c>
      <c r="C242" s="233" t="s">
        <v>822</v>
      </c>
      <c r="D242" s="233"/>
      <c r="E242" s="234">
        <f>E243</f>
        <v>54264</v>
      </c>
      <c r="G242" s="30"/>
    </row>
    <row r="243" spans="1:7" ht="30.75">
      <c r="A243" s="232" t="s">
        <v>536</v>
      </c>
      <c r="B243" s="44">
        <v>706</v>
      </c>
      <c r="C243" s="233" t="s">
        <v>822</v>
      </c>
      <c r="D243" s="233" t="s">
        <v>483</v>
      </c>
      <c r="E243" s="234">
        <v>54264</v>
      </c>
      <c r="G243" s="30"/>
    </row>
    <row r="244" spans="1:7" ht="30.75">
      <c r="A244" s="232" t="s">
        <v>669</v>
      </c>
      <c r="B244" s="44">
        <v>706</v>
      </c>
      <c r="C244" s="233" t="s">
        <v>670</v>
      </c>
      <c r="D244" s="233"/>
      <c r="E244" s="234">
        <f>E245</f>
        <v>270</v>
      </c>
      <c r="G244" s="30"/>
    </row>
    <row r="245" spans="1:7" ht="15">
      <c r="A245" s="232" t="s">
        <v>510</v>
      </c>
      <c r="B245" s="44">
        <v>706</v>
      </c>
      <c r="C245" s="44" t="s">
        <v>671</v>
      </c>
      <c r="D245" s="238"/>
      <c r="E245" s="234">
        <f>E246</f>
        <v>270</v>
      </c>
      <c r="G245" s="30"/>
    </row>
    <row r="246" spans="1:7" ht="15">
      <c r="A246" s="232" t="s">
        <v>484</v>
      </c>
      <c r="B246" s="44">
        <v>706</v>
      </c>
      <c r="C246" s="44" t="s">
        <v>671</v>
      </c>
      <c r="D246" s="233" t="s">
        <v>485</v>
      </c>
      <c r="E246" s="234">
        <v>270</v>
      </c>
      <c r="G246" s="30"/>
    </row>
    <row r="247" spans="1:7" ht="30.75">
      <c r="A247" s="232" t="s">
        <v>672</v>
      </c>
      <c r="B247" s="44">
        <v>706</v>
      </c>
      <c r="C247" s="233" t="s">
        <v>673</v>
      </c>
      <c r="D247" s="233"/>
      <c r="E247" s="234">
        <v>0</v>
      </c>
      <c r="G247" s="30"/>
    </row>
    <row r="248" spans="1:7" ht="46.5">
      <c r="A248" s="232" t="s">
        <v>674</v>
      </c>
      <c r="B248" s="44">
        <v>706</v>
      </c>
      <c r="C248" s="233" t="s">
        <v>675</v>
      </c>
      <c r="D248" s="233"/>
      <c r="E248" s="234">
        <f>E249+E252+E257</f>
        <v>2991</v>
      </c>
      <c r="G248" s="30"/>
    </row>
    <row r="249" spans="1:7" ht="46.5">
      <c r="A249" s="232" t="s">
        <v>721</v>
      </c>
      <c r="B249" s="44">
        <v>706</v>
      </c>
      <c r="C249" s="233" t="s">
        <v>676</v>
      </c>
      <c r="D249" s="233"/>
      <c r="E249" s="234">
        <f>E250</f>
        <v>700</v>
      </c>
      <c r="G249" s="30"/>
    </row>
    <row r="250" spans="1:7" ht="15">
      <c r="A250" s="232" t="s">
        <v>277</v>
      </c>
      <c r="B250" s="44">
        <v>706</v>
      </c>
      <c r="C250" s="233" t="s">
        <v>677</v>
      </c>
      <c r="D250" s="233"/>
      <c r="E250" s="234">
        <f>E251</f>
        <v>700</v>
      </c>
      <c r="G250" s="30"/>
    </row>
    <row r="251" spans="1:7" ht="15">
      <c r="A251" s="232" t="s">
        <v>484</v>
      </c>
      <c r="B251" s="44">
        <v>706</v>
      </c>
      <c r="C251" s="233" t="s">
        <v>677</v>
      </c>
      <c r="D251" s="233" t="s">
        <v>485</v>
      </c>
      <c r="E251" s="234">
        <v>700</v>
      </c>
      <c r="G251" s="30"/>
    </row>
    <row r="252" spans="1:7" ht="46.5">
      <c r="A252" s="232" t="s">
        <v>722</v>
      </c>
      <c r="B252" s="44">
        <v>706</v>
      </c>
      <c r="C252" s="233" t="s">
        <v>678</v>
      </c>
      <c r="D252" s="233"/>
      <c r="E252" s="234">
        <f>E253</f>
        <v>2191</v>
      </c>
      <c r="G252" s="30"/>
    </row>
    <row r="253" spans="1:7" ht="15">
      <c r="A253" s="232" t="s">
        <v>148</v>
      </c>
      <c r="B253" s="44">
        <v>706</v>
      </c>
      <c r="C253" s="233" t="s">
        <v>679</v>
      </c>
      <c r="D253" s="233"/>
      <c r="E253" s="234">
        <f>E254+E255+E256</f>
        <v>2191</v>
      </c>
      <c r="G253" s="30"/>
    </row>
    <row r="254" spans="1:7" ht="46.5">
      <c r="A254" s="232" t="s">
        <v>481</v>
      </c>
      <c r="B254" s="44">
        <v>706</v>
      </c>
      <c r="C254" s="233" t="s">
        <v>679</v>
      </c>
      <c r="D254" s="233" t="s">
        <v>482</v>
      </c>
      <c r="E254" s="234">
        <v>1842</v>
      </c>
      <c r="G254" s="30"/>
    </row>
    <row r="255" spans="1:7" ht="30.75">
      <c r="A255" s="232" t="s">
        <v>536</v>
      </c>
      <c r="B255" s="44">
        <v>706</v>
      </c>
      <c r="C255" s="233" t="s">
        <v>679</v>
      </c>
      <c r="D255" s="233" t="s">
        <v>483</v>
      </c>
      <c r="E255" s="234">
        <v>344</v>
      </c>
      <c r="G255" s="30"/>
    </row>
    <row r="256" spans="1:7" ht="15">
      <c r="A256" s="232" t="s">
        <v>484</v>
      </c>
      <c r="B256" s="44">
        <v>706</v>
      </c>
      <c r="C256" s="233" t="s">
        <v>679</v>
      </c>
      <c r="D256" s="233" t="s">
        <v>485</v>
      </c>
      <c r="E256" s="234">
        <v>5</v>
      </c>
      <c r="G256" s="30"/>
    </row>
    <row r="257" spans="1:7" ht="30.75">
      <c r="A257" s="232" t="s">
        <v>769</v>
      </c>
      <c r="B257" s="44">
        <v>706</v>
      </c>
      <c r="C257" s="233" t="s">
        <v>770</v>
      </c>
      <c r="D257" s="233"/>
      <c r="E257" s="234">
        <f>E258</f>
        <v>100</v>
      </c>
      <c r="G257" s="30"/>
    </row>
    <row r="258" spans="1:7" s="21" customFormat="1" ht="30.75">
      <c r="A258" s="232" t="s">
        <v>799</v>
      </c>
      <c r="B258" s="44">
        <v>706</v>
      </c>
      <c r="C258" s="233" t="s">
        <v>771</v>
      </c>
      <c r="D258" s="233"/>
      <c r="E258" s="234">
        <f>E259</f>
        <v>100</v>
      </c>
      <c r="F258" s="87"/>
      <c r="G258" s="30"/>
    </row>
    <row r="259" spans="1:7" s="21" customFormat="1" ht="30.75">
      <c r="A259" s="232" t="s">
        <v>536</v>
      </c>
      <c r="B259" s="44">
        <v>706</v>
      </c>
      <c r="C259" s="233" t="s">
        <v>771</v>
      </c>
      <c r="D259" s="233" t="s">
        <v>483</v>
      </c>
      <c r="E259" s="234">
        <v>100</v>
      </c>
      <c r="F259" s="87"/>
      <c r="G259" s="30"/>
    </row>
    <row r="260" spans="1:7" s="21" customFormat="1" ht="30.75">
      <c r="A260" s="232" t="s">
        <v>680</v>
      </c>
      <c r="B260" s="44">
        <v>706</v>
      </c>
      <c r="C260" s="233" t="s">
        <v>681</v>
      </c>
      <c r="D260" s="233"/>
      <c r="E260" s="234">
        <f>E261+E264+E265</f>
        <v>950</v>
      </c>
      <c r="F260" s="87"/>
      <c r="G260" s="30"/>
    </row>
    <row r="261" spans="1:7" s="21" customFormat="1" ht="46.5">
      <c r="A261" s="232" t="s">
        <v>723</v>
      </c>
      <c r="B261" s="44">
        <v>706</v>
      </c>
      <c r="C261" s="233" t="s">
        <v>682</v>
      </c>
      <c r="D261" s="233"/>
      <c r="E261" s="234">
        <f>E262</f>
        <v>760</v>
      </c>
      <c r="F261" s="87"/>
      <c r="G261" s="30"/>
    </row>
    <row r="262" spans="1:7" s="21" customFormat="1" ht="15">
      <c r="A262" s="232" t="s">
        <v>148</v>
      </c>
      <c r="B262" s="44">
        <v>706</v>
      </c>
      <c r="C262" s="233" t="s">
        <v>683</v>
      </c>
      <c r="D262" s="233"/>
      <c r="E262" s="234">
        <f>E263</f>
        <v>760</v>
      </c>
      <c r="F262" s="87"/>
      <c r="G262" s="30"/>
    </row>
    <row r="263" spans="1:7" s="21" customFormat="1" ht="30.75">
      <c r="A263" s="232" t="s">
        <v>536</v>
      </c>
      <c r="B263" s="44">
        <v>706</v>
      </c>
      <c r="C263" s="233" t="s">
        <v>683</v>
      </c>
      <c r="D263" s="233" t="s">
        <v>483</v>
      </c>
      <c r="E263" s="234">
        <v>760</v>
      </c>
      <c r="F263" s="87"/>
      <c r="G263" s="30"/>
    </row>
    <row r="264" spans="1:7" ht="30.75">
      <c r="A264" s="232" t="s">
        <v>724</v>
      </c>
      <c r="B264" s="44">
        <v>706</v>
      </c>
      <c r="C264" s="233" t="s">
        <v>684</v>
      </c>
      <c r="D264" s="233"/>
      <c r="E264" s="234">
        <v>0</v>
      </c>
      <c r="G264" s="30"/>
    </row>
    <row r="265" spans="1:7" ht="30.75">
      <c r="A265" s="232" t="s">
        <v>685</v>
      </c>
      <c r="B265" s="44">
        <v>706</v>
      </c>
      <c r="C265" s="233" t="s">
        <v>687</v>
      </c>
      <c r="D265" s="233"/>
      <c r="E265" s="234">
        <f>E266</f>
        <v>190</v>
      </c>
      <c r="G265" s="30"/>
    </row>
    <row r="266" spans="1:7" ht="15">
      <c r="A266" s="232" t="s">
        <v>161</v>
      </c>
      <c r="B266" s="44">
        <v>706</v>
      </c>
      <c r="C266" s="233" t="s">
        <v>686</v>
      </c>
      <c r="D266" s="233"/>
      <c r="E266" s="234">
        <f>E267</f>
        <v>190</v>
      </c>
      <c r="G266" s="30"/>
    </row>
    <row r="267" spans="1:7" ht="30.75">
      <c r="A267" s="232" t="s">
        <v>490</v>
      </c>
      <c r="B267" s="44">
        <v>706</v>
      </c>
      <c r="C267" s="233" t="s">
        <v>686</v>
      </c>
      <c r="D267" s="233" t="s">
        <v>491</v>
      </c>
      <c r="E267" s="234">
        <v>190</v>
      </c>
      <c r="G267" s="30"/>
    </row>
    <row r="268" spans="1:7" ht="30.75">
      <c r="A268" s="25" t="s">
        <v>263</v>
      </c>
      <c r="B268" s="242">
        <v>792</v>
      </c>
      <c r="C268" s="24"/>
      <c r="D268" s="24"/>
      <c r="E268" s="27">
        <f>E269</f>
        <v>55736</v>
      </c>
      <c r="G268" s="30"/>
    </row>
    <row r="269" spans="1:7" ht="46.5">
      <c r="A269" s="232" t="s">
        <v>123</v>
      </c>
      <c r="B269" s="44">
        <v>792</v>
      </c>
      <c r="C269" s="233" t="s">
        <v>589</v>
      </c>
      <c r="D269" s="233"/>
      <c r="E269" s="234">
        <f>E270+E275</f>
        <v>55736</v>
      </c>
      <c r="G269" s="30"/>
    </row>
    <row r="270" spans="1:7" ht="62.25">
      <c r="A270" s="232" t="s">
        <v>765</v>
      </c>
      <c r="B270" s="44">
        <v>792</v>
      </c>
      <c r="C270" s="233" t="s">
        <v>592</v>
      </c>
      <c r="D270" s="233"/>
      <c r="E270" s="234">
        <f>E271</f>
        <v>12300</v>
      </c>
      <c r="G270" s="30"/>
    </row>
    <row r="271" spans="1:7" s="21" customFormat="1" ht="15">
      <c r="A271" s="232" t="s">
        <v>343</v>
      </c>
      <c r="B271" s="44">
        <v>792</v>
      </c>
      <c r="C271" s="233" t="s">
        <v>818</v>
      </c>
      <c r="D271" s="233"/>
      <c r="E271" s="234">
        <f>E272+E273+E274</f>
        <v>12300</v>
      </c>
      <c r="F271" s="87"/>
      <c r="G271" s="30"/>
    </row>
    <row r="272" spans="1:7" ht="46.5">
      <c r="A272" s="232" t="s">
        <v>481</v>
      </c>
      <c r="B272" s="44">
        <v>792</v>
      </c>
      <c r="C272" s="233" t="s">
        <v>818</v>
      </c>
      <c r="D272" s="233" t="s">
        <v>482</v>
      </c>
      <c r="E272" s="234">
        <v>10779</v>
      </c>
      <c r="G272" s="30"/>
    </row>
    <row r="273" spans="1:7" ht="30.75">
      <c r="A273" s="232" t="s">
        <v>536</v>
      </c>
      <c r="B273" s="44">
        <v>792</v>
      </c>
      <c r="C273" s="233" t="s">
        <v>818</v>
      </c>
      <c r="D273" s="233" t="s">
        <v>483</v>
      </c>
      <c r="E273" s="234">
        <v>1516</v>
      </c>
      <c r="G273" s="30"/>
    </row>
    <row r="274" spans="1:7" ht="15">
      <c r="A274" s="232" t="s">
        <v>484</v>
      </c>
      <c r="B274" s="44">
        <v>792</v>
      </c>
      <c r="C274" s="233" t="s">
        <v>818</v>
      </c>
      <c r="D274" s="233" t="s">
        <v>485</v>
      </c>
      <c r="E274" s="234">
        <v>5</v>
      </c>
      <c r="G274" s="30"/>
    </row>
    <row r="275" spans="1:7" ht="62.25">
      <c r="A275" s="232" t="s">
        <v>591</v>
      </c>
      <c r="B275" s="44">
        <v>792</v>
      </c>
      <c r="C275" s="233" t="s">
        <v>594</v>
      </c>
      <c r="D275" s="233"/>
      <c r="E275" s="234">
        <f>E276</f>
        <v>43436</v>
      </c>
      <c r="G275" s="30"/>
    </row>
    <row r="276" spans="1:7" ht="15">
      <c r="A276" s="232" t="s">
        <v>522</v>
      </c>
      <c r="B276" s="44">
        <v>792</v>
      </c>
      <c r="C276" s="233" t="s">
        <v>819</v>
      </c>
      <c r="D276" s="233"/>
      <c r="E276" s="234">
        <f>E277</f>
        <v>43436</v>
      </c>
      <c r="G276" s="30"/>
    </row>
    <row r="277" spans="1:7" ht="15">
      <c r="A277" s="232" t="s">
        <v>29</v>
      </c>
      <c r="B277" s="44">
        <v>792</v>
      </c>
      <c r="C277" s="233" t="s">
        <v>819</v>
      </c>
      <c r="D277" s="233" t="s">
        <v>493</v>
      </c>
      <c r="E277" s="234">
        <v>43436</v>
      </c>
      <c r="G277" s="30"/>
    </row>
    <row r="278" spans="1:7" ht="15">
      <c r="A278" s="25" t="s">
        <v>559</v>
      </c>
      <c r="B278" s="25"/>
      <c r="C278" s="24"/>
      <c r="D278" s="24"/>
      <c r="E278" s="27">
        <f>E268+E12</f>
        <v>1363875.4</v>
      </c>
      <c r="G278" s="30"/>
    </row>
    <row r="279" spans="1:7" ht="15">
      <c r="A279" s="21"/>
      <c r="B279" s="21"/>
      <c r="C279" s="21"/>
      <c r="D279" s="32"/>
      <c r="E279" s="32"/>
      <c r="G279" s="30"/>
    </row>
    <row r="280" spans="1:7" ht="31.5" customHeight="1">
      <c r="A280" s="314" t="s">
        <v>453</v>
      </c>
      <c r="B280" s="314"/>
      <c r="C280" s="314"/>
      <c r="D280" s="314"/>
      <c r="E280" s="314"/>
      <c r="G280" s="30"/>
    </row>
    <row r="281" spans="4:7" ht="15">
      <c r="D281" s="55"/>
      <c r="E281" s="55"/>
      <c r="G281" s="30"/>
    </row>
    <row r="282" spans="4:7" ht="15">
      <c r="D282" s="26"/>
      <c r="E282" s="26"/>
      <c r="G282" s="30"/>
    </row>
    <row r="283" spans="4:7" ht="15">
      <c r="D283" s="26"/>
      <c r="E283" s="26"/>
      <c r="G283" s="30"/>
    </row>
    <row r="284" spans="4:7" ht="15">
      <c r="D284" s="26"/>
      <c r="E284" s="26"/>
      <c r="G284" s="30"/>
    </row>
    <row r="285" spans="4:7" ht="15">
      <c r="D285" s="26"/>
      <c r="E285" s="26"/>
      <c r="G285" s="30"/>
    </row>
    <row r="286" spans="4:7" ht="15">
      <c r="D286" s="26"/>
      <c r="E286" s="26"/>
      <c r="G286" s="30"/>
    </row>
    <row r="287" spans="4:7" ht="15">
      <c r="D287" s="26"/>
      <c r="E287" s="26"/>
      <c r="G287" s="30"/>
    </row>
    <row r="288" spans="4:7" ht="15">
      <c r="D288" s="26"/>
      <c r="E288" s="26"/>
      <c r="G288" s="30"/>
    </row>
    <row r="289" spans="4:7" ht="15">
      <c r="D289" s="26"/>
      <c r="E289" s="26"/>
      <c r="G289" s="30"/>
    </row>
    <row r="290" spans="4:7" ht="15">
      <c r="D290" s="26"/>
      <c r="E290" s="26"/>
      <c r="G290" s="30"/>
    </row>
    <row r="291" spans="4:7" ht="15">
      <c r="D291" s="26"/>
      <c r="E291" s="26"/>
      <c r="G291" s="30"/>
    </row>
    <row r="292" spans="4:7" ht="15">
      <c r="D292" s="55"/>
      <c r="E292" s="55"/>
      <c r="G292" s="30"/>
    </row>
    <row r="293" spans="4:7" ht="15">
      <c r="D293" s="55"/>
      <c r="E293" s="55"/>
      <c r="G293" s="30"/>
    </row>
    <row r="294" spans="4:5" ht="15">
      <c r="D294" s="55"/>
      <c r="E294" s="55"/>
    </row>
    <row r="295" spans="4:5" ht="15">
      <c r="D295" s="55"/>
      <c r="E295" s="55"/>
    </row>
    <row r="296" spans="4:5" ht="15">
      <c r="D296" s="55"/>
      <c r="E296" s="55"/>
    </row>
    <row r="297" spans="4:5" ht="15">
      <c r="D297" s="55"/>
      <c r="E297" s="55"/>
    </row>
    <row r="298" spans="4:5" ht="15">
      <c r="D298" s="55"/>
      <c r="E298" s="55"/>
    </row>
    <row r="299" spans="4:5" ht="15">
      <c r="D299" s="55"/>
      <c r="E299" s="55"/>
    </row>
    <row r="300" spans="4:5" ht="15">
      <c r="D300" s="55"/>
      <c r="E300" s="55"/>
    </row>
    <row r="301" spans="4:5" ht="15">
      <c r="D301" s="55"/>
      <c r="E301" s="55"/>
    </row>
    <row r="302" spans="4:5" ht="15">
      <c r="D302" s="55"/>
      <c r="E302" s="55"/>
    </row>
    <row r="303" spans="4:5" ht="15">
      <c r="D303" s="55"/>
      <c r="E303" s="55"/>
    </row>
    <row r="304" spans="4:5" ht="15">
      <c r="D304" s="55"/>
      <c r="E304" s="55"/>
    </row>
    <row r="305" spans="4:5" ht="15">
      <c r="D305" s="55"/>
      <c r="E305" s="55"/>
    </row>
    <row r="306" spans="4:5" ht="15">
      <c r="D306" s="55"/>
      <c r="E306" s="55"/>
    </row>
    <row r="307" spans="4:5" ht="15">
      <c r="D307" s="55"/>
      <c r="E307" s="55"/>
    </row>
    <row r="308" spans="4:5" ht="15">
      <c r="D308" s="55"/>
      <c r="E308" s="55"/>
    </row>
    <row r="309" spans="4:5" ht="15">
      <c r="D309" s="55"/>
      <c r="E309" s="55"/>
    </row>
    <row r="310" spans="4:5" ht="15">
      <c r="D310" s="55"/>
      <c r="E310" s="55"/>
    </row>
    <row r="311" spans="4:5" ht="15">
      <c r="D311" s="55"/>
      <c r="E311" s="55"/>
    </row>
    <row r="312" spans="4:5" ht="15">
      <c r="D312" s="55"/>
      <c r="E312" s="55"/>
    </row>
    <row r="313" spans="4:5" ht="15">
      <c r="D313" s="55"/>
      <c r="E313" s="55"/>
    </row>
    <row r="314" spans="4:5" ht="15">
      <c r="D314" s="55"/>
      <c r="E314" s="55"/>
    </row>
    <row r="315" spans="4:5" ht="15">
      <c r="D315" s="55"/>
      <c r="E315" s="55"/>
    </row>
    <row r="316" spans="4:5" ht="15">
      <c r="D316" s="55"/>
      <c r="E316" s="55"/>
    </row>
    <row r="317" spans="4:5" ht="15">
      <c r="D317" s="55"/>
      <c r="E317" s="55"/>
    </row>
    <row r="318" spans="4:5" ht="15">
      <c r="D318" s="55"/>
      <c r="E318" s="55"/>
    </row>
    <row r="319" spans="4:5" ht="42.75" customHeight="1">
      <c r="D319" s="55"/>
      <c r="E319" s="55"/>
    </row>
    <row r="320" spans="4:5" ht="82.5" customHeight="1">
      <c r="D320" s="55"/>
      <c r="E320" s="55"/>
    </row>
    <row r="321" spans="4:5" ht="44.25" customHeight="1">
      <c r="D321" s="55"/>
      <c r="E321" s="55"/>
    </row>
    <row r="322" spans="1:7" s="21" customFormat="1" ht="42.75" customHeight="1">
      <c r="A322" s="26"/>
      <c r="B322" s="26"/>
      <c r="C322" s="26"/>
      <c r="D322" s="55"/>
      <c r="E322" s="55"/>
      <c r="F322" s="87"/>
      <c r="G322" s="48"/>
    </row>
    <row r="323" spans="4:5" ht="39" customHeight="1">
      <c r="D323" s="55"/>
      <c r="E323" s="55"/>
    </row>
    <row r="324" spans="4:5" ht="15">
      <c r="D324" s="55"/>
      <c r="E324" s="55"/>
    </row>
    <row r="325" spans="4:5" ht="15">
      <c r="D325" s="55"/>
      <c r="E325" s="55"/>
    </row>
    <row r="326" spans="4:5" ht="15">
      <c r="D326" s="55"/>
      <c r="E326" s="55"/>
    </row>
    <row r="327" spans="4:5" ht="15">
      <c r="D327" s="55"/>
      <c r="E327" s="55"/>
    </row>
    <row r="332" spans="1:7" s="21" customFormat="1" ht="15">
      <c r="A332" s="26"/>
      <c r="B332" s="26"/>
      <c r="C332" s="26"/>
      <c r="D332" s="87"/>
      <c r="E332" s="87"/>
      <c r="F332" s="87"/>
      <c r="G332" s="48"/>
    </row>
    <row r="334" ht="45" customHeight="1"/>
    <row r="335" ht="41.25" customHeight="1"/>
    <row r="338" ht="39" customHeight="1"/>
    <row r="339" ht="37.5" customHeight="1"/>
    <row r="341" ht="36" customHeight="1"/>
    <row r="358" spans="1:7" s="21" customFormat="1" ht="15">
      <c r="A358" s="26"/>
      <c r="B358" s="26"/>
      <c r="C358" s="26"/>
      <c r="D358" s="87"/>
      <c r="E358" s="87"/>
      <c r="F358" s="87"/>
      <c r="G358" s="48"/>
    </row>
    <row r="359" spans="1:7" s="21" customFormat="1" ht="15">
      <c r="A359" s="26"/>
      <c r="B359" s="26"/>
      <c r="C359" s="26"/>
      <c r="D359" s="87"/>
      <c r="E359" s="87"/>
      <c r="F359" s="87"/>
      <c r="G359" s="48"/>
    </row>
    <row r="360" spans="1:7" s="92" customFormat="1" ht="15">
      <c r="A360" s="26"/>
      <c r="B360" s="26"/>
      <c r="C360" s="26"/>
      <c r="D360" s="87"/>
      <c r="E360" s="87"/>
      <c r="F360" s="87"/>
      <c r="G360" s="48"/>
    </row>
  </sheetData>
  <sheetProtection/>
  <mergeCells count="9">
    <mergeCell ref="C2:G2"/>
    <mergeCell ref="C1:G1"/>
    <mergeCell ref="C4:G4"/>
    <mergeCell ref="C5:G5"/>
    <mergeCell ref="C3:G3"/>
    <mergeCell ref="A280:E280"/>
    <mergeCell ref="A8:G8"/>
    <mergeCell ref="F9:G9"/>
    <mergeCell ref="A7:G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2"/>
  <sheetViews>
    <sheetView zoomScale="85" zoomScaleNormal="85" zoomScalePageLayoutView="0" workbookViewId="0" topLeftCell="A65">
      <selection activeCell="H70" sqref="H70"/>
    </sheetView>
  </sheetViews>
  <sheetFormatPr defaultColWidth="9.125" defaultRowHeight="12.75"/>
  <cols>
    <col min="1" max="1" width="74.375" style="95" customWidth="1"/>
    <col min="2" max="2" width="9.375" style="95" customWidth="1"/>
    <col min="3" max="3" width="16.875" style="95" customWidth="1"/>
    <col min="4" max="4" width="6.125" style="95" customWidth="1"/>
    <col min="5" max="5" width="14.00390625" style="95" customWidth="1"/>
    <col min="6" max="6" width="13.875" style="35" customWidth="1"/>
    <col min="7" max="8" width="12.00390625" style="40" customWidth="1"/>
    <col min="9" max="9" width="11.625" style="95" hidden="1" customWidth="1"/>
    <col min="10" max="11" width="11.125" style="95" customWidth="1"/>
    <col min="12" max="16384" width="9.125" style="95" customWidth="1"/>
  </cols>
  <sheetData>
    <row r="1" spans="1:9" ht="15">
      <c r="A1" s="310" t="s">
        <v>801</v>
      </c>
      <c r="B1" s="310"/>
      <c r="C1" s="310"/>
      <c r="D1" s="310"/>
      <c r="E1" s="310"/>
      <c r="F1" s="310"/>
      <c r="G1" s="310"/>
      <c r="H1" s="310"/>
      <c r="I1" s="310"/>
    </row>
    <row r="2" spans="1:9" ht="15">
      <c r="A2" s="310" t="s">
        <v>187</v>
      </c>
      <c r="B2" s="310"/>
      <c r="C2" s="310"/>
      <c r="D2" s="310"/>
      <c r="E2" s="310"/>
      <c r="F2" s="310"/>
      <c r="G2" s="310"/>
      <c r="H2" s="310"/>
      <c r="I2" s="310"/>
    </row>
    <row r="3" spans="1:9" ht="15">
      <c r="A3" s="310" t="s">
        <v>189</v>
      </c>
      <c r="B3" s="310"/>
      <c r="C3" s="310"/>
      <c r="D3" s="310"/>
      <c r="E3" s="310"/>
      <c r="F3" s="310"/>
      <c r="G3" s="310"/>
      <c r="H3" s="310"/>
      <c r="I3" s="310"/>
    </row>
    <row r="4" spans="1:9" ht="15">
      <c r="A4" s="310" t="s">
        <v>185</v>
      </c>
      <c r="B4" s="310"/>
      <c r="C4" s="310"/>
      <c r="D4" s="310"/>
      <c r="E4" s="310"/>
      <c r="F4" s="310"/>
      <c r="G4" s="310"/>
      <c r="H4" s="310"/>
      <c r="I4" s="310"/>
    </row>
    <row r="5" spans="1:9" ht="15">
      <c r="A5" s="310" t="s">
        <v>826</v>
      </c>
      <c r="B5" s="310"/>
      <c r="C5" s="310"/>
      <c r="D5" s="310"/>
      <c r="E5" s="310"/>
      <c r="F5" s="310"/>
      <c r="G5" s="310"/>
      <c r="H5" s="310"/>
      <c r="I5" s="310"/>
    </row>
    <row r="6" spans="1:9" ht="15">
      <c r="A6" s="312"/>
      <c r="B6" s="312"/>
      <c r="C6" s="312"/>
      <c r="D6" s="312"/>
      <c r="E6" s="312"/>
      <c r="F6" s="312"/>
      <c r="G6" s="312"/>
      <c r="H6" s="312"/>
      <c r="I6" s="322"/>
    </row>
    <row r="7" spans="1:9" ht="15">
      <c r="A7" s="312" t="s">
        <v>30</v>
      </c>
      <c r="B7" s="312"/>
      <c r="C7" s="312"/>
      <c r="D7" s="312"/>
      <c r="E7" s="312"/>
      <c r="F7" s="312"/>
      <c r="G7" s="312"/>
      <c r="H7" s="312"/>
      <c r="I7" s="322"/>
    </row>
    <row r="8" spans="1:9" ht="15">
      <c r="A8" s="312" t="s">
        <v>834</v>
      </c>
      <c r="B8" s="312"/>
      <c r="C8" s="312"/>
      <c r="D8" s="312"/>
      <c r="E8" s="312"/>
      <c r="F8" s="312"/>
      <c r="G8" s="312"/>
      <c r="H8" s="312"/>
      <c r="I8" s="94"/>
    </row>
    <row r="9" spans="6:9" ht="15">
      <c r="F9" s="323"/>
      <c r="G9" s="323"/>
      <c r="H9" s="323"/>
      <c r="I9" s="58"/>
    </row>
    <row r="10" spans="1:9" s="36" customFormat="1" ht="15">
      <c r="A10" s="306" t="s">
        <v>76</v>
      </c>
      <c r="B10" s="306" t="s">
        <v>893</v>
      </c>
      <c r="C10" s="306" t="s">
        <v>888</v>
      </c>
      <c r="D10" s="306" t="s">
        <v>340</v>
      </c>
      <c r="E10" s="321" t="s">
        <v>166</v>
      </c>
      <c r="F10" s="309"/>
      <c r="G10" s="72"/>
      <c r="H10" s="72"/>
      <c r="I10" s="73"/>
    </row>
    <row r="11" spans="1:9" s="36" customFormat="1" ht="15">
      <c r="A11" s="307"/>
      <c r="B11" s="307"/>
      <c r="C11" s="307"/>
      <c r="D11" s="307"/>
      <c r="E11" s="49" t="s">
        <v>890</v>
      </c>
      <c r="F11" s="49" t="s">
        <v>891</v>
      </c>
      <c r="G11" s="72"/>
      <c r="H11" s="72"/>
      <c r="I11" s="73"/>
    </row>
    <row r="12" spans="1:9" s="2" customFormat="1" ht="15">
      <c r="A12" s="44">
        <v>1</v>
      </c>
      <c r="B12" s="44">
        <v>2</v>
      </c>
      <c r="C12" s="44">
        <v>3</v>
      </c>
      <c r="D12" s="44">
        <v>4</v>
      </c>
      <c r="E12" s="49">
        <v>5</v>
      </c>
      <c r="F12" s="49">
        <v>6</v>
      </c>
      <c r="G12" s="87"/>
      <c r="H12" s="87"/>
      <c r="I12" s="87"/>
    </row>
    <row r="13" spans="1:9" s="2" customFormat="1" ht="30.75">
      <c r="A13" s="243" t="s">
        <v>418</v>
      </c>
      <c r="B13" s="242">
        <v>706</v>
      </c>
      <c r="C13" s="44"/>
      <c r="D13" s="44"/>
      <c r="E13" s="234">
        <f>E14+E81+E87+E98+E107+E111+E139+E158+E185+E233+E243+E244+E256</f>
        <v>1280480.6999999997</v>
      </c>
      <c r="F13" s="234">
        <f>F14+F81+F87+F98+F107+F111+F139+F158+F185+F233+F243+F244+F256</f>
        <v>1284699.5999999999</v>
      </c>
      <c r="G13" s="87"/>
      <c r="H13" s="87"/>
      <c r="I13" s="87"/>
    </row>
    <row r="14" spans="1:11" s="251" customFormat="1" ht="30.75">
      <c r="A14" s="235" t="s">
        <v>122</v>
      </c>
      <c r="B14" s="238">
        <v>706</v>
      </c>
      <c r="C14" s="236" t="s">
        <v>560</v>
      </c>
      <c r="D14" s="236"/>
      <c r="E14" s="237">
        <f>E15+E24+E35+E61+E74+E38+E46+E52+E56</f>
        <v>935771.7999999999</v>
      </c>
      <c r="F14" s="237">
        <f>F15+F24+F35+F61+F74+F38+F46+F52+F56</f>
        <v>939834.2999999999</v>
      </c>
      <c r="G14" s="249"/>
      <c r="H14" s="249"/>
      <c r="I14" s="250"/>
      <c r="J14" s="250"/>
      <c r="K14" s="250"/>
    </row>
    <row r="15" spans="1:14" ht="30.75">
      <c r="A15" s="232" t="s">
        <v>561</v>
      </c>
      <c r="B15" s="44">
        <v>706</v>
      </c>
      <c r="C15" s="233" t="s">
        <v>562</v>
      </c>
      <c r="D15" s="233"/>
      <c r="E15" s="234">
        <f>E16+E18+E20+E22</f>
        <v>289526.5</v>
      </c>
      <c r="F15" s="234">
        <f>F16+F18+F20+F22</f>
        <v>290924.5</v>
      </c>
      <c r="G15" s="95"/>
      <c r="H15" s="95"/>
      <c r="J15" s="67"/>
      <c r="K15" s="67"/>
      <c r="L15" s="68"/>
      <c r="M15" s="69"/>
      <c r="N15" s="69"/>
    </row>
    <row r="16" spans="1:14" ht="186.75">
      <c r="A16" s="232" t="s">
        <v>211</v>
      </c>
      <c r="B16" s="44">
        <v>706</v>
      </c>
      <c r="C16" s="233" t="s">
        <v>563</v>
      </c>
      <c r="D16" s="233"/>
      <c r="E16" s="234">
        <f>E17</f>
        <v>152748.7</v>
      </c>
      <c r="F16" s="234">
        <f>F17</f>
        <v>152748.7</v>
      </c>
      <c r="G16" s="95"/>
      <c r="H16" s="95"/>
      <c r="J16" s="67"/>
      <c r="K16" s="67"/>
      <c r="L16" s="68"/>
      <c r="M16" s="69"/>
      <c r="N16" s="69"/>
    </row>
    <row r="17" spans="1:14" ht="30.75">
      <c r="A17" s="232" t="s">
        <v>490</v>
      </c>
      <c r="B17" s="44">
        <v>706</v>
      </c>
      <c r="C17" s="233" t="s">
        <v>563</v>
      </c>
      <c r="D17" s="233" t="s">
        <v>491</v>
      </c>
      <c r="E17" s="234">
        <v>152748.7</v>
      </c>
      <c r="F17" s="234">
        <v>152748.7</v>
      </c>
      <c r="G17" s="95"/>
      <c r="H17" s="95"/>
      <c r="J17" s="67"/>
      <c r="K17" s="67"/>
      <c r="L17" s="68"/>
      <c r="M17" s="69"/>
      <c r="N17" s="69"/>
    </row>
    <row r="18" spans="1:14" ht="186.75">
      <c r="A18" s="232" t="s">
        <v>249</v>
      </c>
      <c r="B18" s="44">
        <v>706</v>
      </c>
      <c r="C18" s="233" t="s">
        <v>564</v>
      </c>
      <c r="D18" s="233"/>
      <c r="E18" s="234">
        <f>E19</f>
        <v>1800.1</v>
      </c>
      <c r="F18" s="234">
        <f>F19</f>
        <v>1800.1</v>
      </c>
      <c r="G18" s="95"/>
      <c r="H18" s="95"/>
      <c r="J18" s="67"/>
      <c r="K18" s="67"/>
      <c r="L18" s="68"/>
      <c r="M18" s="69"/>
      <c r="N18" s="69"/>
    </row>
    <row r="19" spans="1:14" ht="30.75">
      <c r="A19" s="232" t="s">
        <v>490</v>
      </c>
      <c r="B19" s="44">
        <v>706</v>
      </c>
      <c r="C19" s="233" t="s">
        <v>564</v>
      </c>
      <c r="D19" s="233" t="s">
        <v>491</v>
      </c>
      <c r="E19" s="234">
        <v>1800.1</v>
      </c>
      <c r="F19" s="234">
        <v>1800.1</v>
      </c>
      <c r="G19" s="95"/>
      <c r="H19" s="95"/>
      <c r="J19" s="67"/>
      <c r="K19" s="67"/>
      <c r="L19" s="68"/>
      <c r="M19" s="69"/>
      <c r="N19" s="69"/>
    </row>
    <row r="20" spans="1:14" ht="202.5">
      <c r="A20" s="232" t="s">
        <v>528</v>
      </c>
      <c r="B20" s="44">
        <v>706</v>
      </c>
      <c r="C20" s="233" t="s">
        <v>565</v>
      </c>
      <c r="D20" s="233"/>
      <c r="E20" s="234">
        <f>E21</f>
        <v>46467.7</v>
      </c>
      <c r="F20" s="234">
        <f>F21</f>
        <v>46467.7</v>
      </c>
      <c r="G20" s="95"/>
      <c r="H20" s="95"/>
      <c r="J20" s="67"/>
      <c r="K20" s="67"/>
      <c r="L20" s="68"/>
      <c r="M20" s="69"/>
      <c r="N20" s="69"/>
    </row>
    <row r="21" spans="1:14" ht="30.75">
      <c r="A21" s="232" t="s">
        <v>490</v>
      </c>
      <c r="B21" s="44">
        <v>706</v>
      </c>
      <c r="C21" s="233" t="s">
        <v>565</v>
      </c>
      <c r="D21" s="233" t="s">
        <v>491</v>
      </c>
      <c r="E21" s="234">
        <v>46467.7</v>
      </c>
      <c r="F21" s="234">
        <v>46467.7</v>
      </c>
      <c r="G21" s="95"/>
      <c r="H21" s="95"/>
      <c r="J21" s="67"/>
      <c r="K21" s="67"/>
      <c r="L21" s="68"/>
      <c r="M21" s="69"/>
      <c r="N21" s="69"/>
    </row>
    <row r="22" spans="1:14" ht="15">
      <c r="A22" s="232" t="s">
        <v>79</v>
      </c>
      <c r="B22" s="44">
        <v>706</v>
      </c>
      <c r="C22" s="233" t="s">
        <v>566</v>
      </c>
      <c r="D22" s="233"/>
      <c r="E22" s="234">
        <f>E23</f>
        <v>88510</v>
      </c>
      <c r="F22" s="234">
        <f>F23</f>
        <v>89908</v>
      </c>
      <c r="G22" s="95"/>
      <c r="H22" s="95"/>
      <c r="J22" s="67"/>
      <c r="K22" s="67"/>
      <c r="L22" s="68"/>
      <c r="M22" s="69"/>
      <c r="N22" s="69"/>
    </row>
    <row r="23" spans="1:14" ht="30.75">
      <c r="A23" s="232" t="s">
        <v>490</v>
      </c>
      <c r="B23" s="44">
        <v>706</v>
      </c>
      <c r="C23" s="233" t="s">
        <v>566</v>
      </c>
      <c r="D23" s="233" t="s">
        <v>491</v>
      </c>
      <c r="E23" s="234">
        <v>88510</v>
      </c>
      <c r="F23" s="234">
        <v>89908</v>
      </c>
      <c r="G23" s="95"/>
      <c r="H23" s="95"/>
      <c r="J23" s="67"/>
      <c r="K23" s="67"/>
      <c r="L23" s="68"/>
      <c r="M23" s="69"/>
      <c r="N23" s="69"/>
    </row>
    <row r="24" spans="1:14" ht="30.75">
      <c r="A24" s="232" t="s">
        <v>568</v>
      </c>
      <c r="B24" s="44">
        <v>706</v>
      </c>
      <c r="C24" s="233" t="s">
        <v>569</v>
      </c>
      <c r="D24" s="233"/>
      <c r="E24" s="234">
        <f>E25+E27+E29+E31+E33</f>
        <v>465327.69999999995</v>
      </c>
      <c r="F24" s="234">
        <f>F25+F27+F29+F31+F33</f>
        <v>467804.69999999995</v>
      </c>
      <c r="G24" s="95"/>
      <c r="H24" s="95"/>
      <c r="L24" s="35"/>
      <c r="M24" s="69"/>
      <c r="N24" s="69"/>
    </row>
    <row r="25" spans="1:14" ht="156">
      <c r="A25" s="232" t="s">
        <v>250</v>
      </c>
      <c r="B25" s="44">
        <v>706</v>
      </c>
      <c r="C25" s="233" t="s">
        <v>570</v>
      </c>
      <c r="D25" s="233"/>
      <c r="E25" s="234">
        <f>E26</f>
        <v>298468.3</v>
      </c>
      <c r="F25" s="234">
        <f>F26</f>
        <v>298468.3</v>
      </c>
      <c r="G25" s="95"/>
      <c r="H25" s="95"/>
      <c r="L25" s="35"/>
      <c r="M25" s="69"/>
      <c r="N25" s="69"/>
    </row>
    <row r="26" spans="1:14" ht="30.75">
      <c r="A26" s="232" t="s">
        <v>490</v>
      </c>
      <c r="B26" s="44">
        <v>706</v>
      </c>
      <c r="C26" s="233" t="s">
        <v>570</v>
      </c>
      <c r="D26" s="233" t="s">
        <v>491</v>
      </c>
      <c r="E26" s="234">
        <v>298468.3</v>
      </c>
      <c r="F26" s="234">
        <v>298468.3</v>
      </c>
      <c r="G26" s="95"/>
      <c r="H26" s="95"/>
      <c r="L26" s="35"/>
      <c r="M26" s="69"/>
      <c r="N26" s="69"/>
    </row>
    <row r="27" spans="1:14" ht="171">
      <c r="A27" s="232" t="s">
        <v>518</v>
      </c>
      <c r="B27" s="44">
        <v>706</v>
      </c>
      <c r="C27" s="233" t="s">
        <v>571</v>
      </c>
      <c r="D27" s="233"/>
      <c r="E27" s="234">
        <f>E28</f>
        <v>5394.6</v>
      </c>
      <c r="F27" s="234">
        <f>F28</f>
        <v>5394.6</v>
      </c>
      <c r="G27" s="95"/>
      <c r="H27" s="95"/>
      <c r="L27" s="35"/>
      <c r="M27" s="69"/>
      <c r="N27" s="69"/>
    </row>
    <row r="28" spans="1:14" ht="30.75">
      <c r="A28" s="232" t="s">
        <v>490</v>
      </c>
      <c r="B28" s="44">
        <v>706</v>
      </c>
      <c r="C28" s="233" t="s">
        <v>571</v>
      </c>
      <c r="D28" s="233" t="s">
        <v>491</v>
      </c>
      <c r="E28" s="234">
        <v>5394.6</v>
      </c>
      <c r="F28" s="234">
        <v>5394.6</v>
      </c>
      <c r="G28" s="95"/>
      <c r="H28" s="95"/>
      <c r="L28" s="35"/>
      <c r="M28" s="69"/>
      <c r="N28" s="69"/>
    </row>
    <row r="29" spans="1:14" ht="186.75">
      <c r="A29" s="232" t="s">
        <v>529</v>
      </c>
      <c r="B29" s="44">
        <v>706</v>
      </c>
      <c r="C29" s="233" t="s">
        <v>572</v>
      </c>
      <c r="D29" s="233"/>
      <c r="E29" s="234">
        <f>E30</f>
        <v>33302.8</v>
      </c>
      <c r="F29" s="234">
        <f>F30</f>
        <v>33302.8</v>
      </c>
      <c r="G29" s="95"/>
      <c r="H29" s="95"/>
      <c r="L29" s="35"/>
      <c r="M29" s="69"/>
      <c r="N29" s="69"/>
    </row>
    <row r="30" spans="1:14" ht="30.75">
      <c r="A30" s="232" t="s">
        <v>490</v>
      </c>
      <c r="B30" s="44">
        <v>706</v>
      </c>
      <c r="C30" s="233" t="s">
        <v>572</v>
      </c>
      <c r="D30" s="233" t="s">
        <v>491</v>
      </c>
      <c r="E30" s="234">
        <v>33302.8</v>
      </c>
      <c r="F30" s="234">
        <v>33302.8</v>
      </c>
      <c r="G30" s="95"/>
      <c r="H30" s="95"/>
      <c r="L30" s="35"/>
      <c r="M30" s="69"/>
      <c r="N30" s="69"/>
    </row>
    <row r="31" spans="1:14" ht="30.75">
      <c r="A31" s="232" t="s">
        <v>492</v>
      </c>
      <c r="B31" s="44">
        <v>706</v>
      </c>
      <c r="C31" s="233" t="s">
        <v>573</v>
      </c>
      <c r="D31" s="233"/>
      <c r="E31" s="234">
        <f>E32</f>
        <v>128162</v>
      </c>
      <c r="F31" s="234">
        <f>F32</f>
        <v>130639</v>
      </c>
      <c r="G31" s="95"/>
      <c r="H31" s="95"/>
      <c r="L31" s="35"/>
      <c r="M31" s="69"/>
      <c r="N31" s="69"/>
    </row>
    <row r="32" spans="1:14" ht="30.75">
      <c r="A32" s="232" t="s">
        <v>490</v>
      </c>
      <c r="B32" s="44">
        <v>706</v>
      </c>
      <c r="C32" s="233" t="s">
        <v>573</v>
      </c>
      <c r="D32" s="233" t="s">
        <v>491</v>
      </c>
      <c r="E32" s="234">
        <v>128162</v>
      </c>
      <c r="F32" s="234">
        <v>130639</v>
      </c>
      <c r="G32" s="95"/>
      <c r="H32" s="95"/>
      <c r="L32" s="35"/>
      <c r="M32" s="69"/>
      <c r="N32" s="69"/>
    </row>
    <row r="33" spans="1:14" ht="46.5">
      <c r="A33" s="232" t="s">
        <v>248</v>
      </c>
      <c r="B33" s="44">
        <v>706</v>
      </c>
      <c r="C33" s="233" t="s">
        <v>574</v>
      </c>
      <c r="D33" s="233"/>
      <c r="E33" s="234">
        <f>E34</f>
        <v>0</v>
      </c>
      <c r="F33" s="234">
        <f>F34</f>
        <v>0</v>
      </c>
      <c r="G33" s="95"/>
      <c r="H33" s="95"/>
      <c r="L33" s="35"/>
      <c r="M33" s="69"/>
      <c r="N33" s="69"/>
    </row>
    <row r="34" spans="1:14" ht="30.75">
      <c r="A34" s="232" t="s">
        <v>490</v>
      </c>
      <c r="B34" s="44">
        <v>706</v>
      </c>
      <c r="C34" s="233" t="s">
        <v>574</v>
      </c>
      <c r="D34" s="233" t="s">
        <v>491</v>
      </c>
      <c r="E34" s="234">
        <v>0</v>
      </c>
      <c r="F34" s="234">
        <v>0</v>
      </c>
      <c r="G34" s="95"/>
      <c r="H34" s="95"/>
      <c r="L34" s="35"/>
      <c r="M34" s="69"/>
      <c r="N34" s="69"/>
    </row>
    <row r="35" spans="1:14" ht="30.75">
      <c r="A35" s="232" t="s">
        <v>575</v>
      </c>
      <c r="B35" s="44">
        <v>706</v>
      </c>
      <c r="C35" s="233" t="s">
        <v>576</v>
      </c>
      <c r="D35" s="233"/>
      <c r="E35" s="234">
        <f>E36</f>
        <v>57348</v>
      </c>
      <c r="F35" s="234">
        <f>F36</f>
        <v>57531</v>
      </c>
      <c r="G35" s="95"/>
      <c r="H35" s="95"/>
      <c r="L35" s="35"/>
      <c r="M35" s="69"/>
      <c r="N35" s="69"/>
    </row>
    <row r="36" spans="1:14" ht="15">
      <c r="A36" s="232" t="s">
        <v>77</v>
      </c>
      <c r="B36" s="44">
        <v>706</v>
      </c>
      <c r="C36" s="233" t="s">
        <v>577</v>
      </c>
      <c r="D36" s="233"/>
      <c r="E36" s="234">
        <f>E37</f>
        <v>57348</v>
      </c>
      <c r="F36" s="234">
        <f>F37</f>
        <v>57531</v>
      </c>
      <c r="G36" s="95"/>
      <c r="H36" s="95"/>
      <c r="L36" s="35"/>
      <c r="M36" s="69"/>
      <c r="N36" s="69"/>
    </row>
    <row r="37" spans="1:14" ht="30.75">
      <c r="A37" s="232" t="s">
        <v>490</v>
      </c>
      <c r="B37" s="44">
        <v>706</v>
      </c>
      <c r="C37" s="233" t="s">
        <v>577</v>
      </c>
      <c r="D37" s="233" t="s">
        <v>491</v>
      </c>
      <c r="E37" s="234">
        <v>57348</v>
      </c>
      <c r="F37" s="234">
        <v>57531</v>
      </c>
      <c r="G37" s="95"/>
      <c r="H37" s="95"/>
      <c r="L37" s="35"/>
      <c r="M37" s="69"/>
      <c r="N37" s="69"/>
    </row>
    <row r="38" spans="1:14" ht="30.75">
      <c r="A38" s="232" t="s">
        <v>582</v>
      </c>
      <c r="B38" s="44">
        <v>706</v>
      </c>
      <c r="C38" s="233" t="s">
        <v>579</v>
      </c>
      <c r="D38" s="233"/>
      <c r="E38" s="234">
        <f>E39+E42+E44</f>
        <v>19230.699999999997</v>
      </c>
      <c r="F38" s="234">
        <f>F39+F42+F44</f>
        <v>19230.699999999997</v>
      </c>
      <c r="G38" s="95"/>
      <c r="H38" s="95"/>
      <c r="L38" s="35"/>
      <c r="M38" s="69"/>
      <c r="N38" s="69"/>
    </row>
    <row r="39" spans="1:14" ht="15">
      <c r="A39" s="232" t="s">
        <v>161</v>
      </c>
      <c r="B39" s="44">
        <v>706</v>
      </c>
      <c r="C39" s="233" t="s">
        <v>731</v>
      </c>
      <c r="D39" s="233"/>
      <c r="E39" s="234">
        <f>E41+E40</f>
        <v>1900</v>
      </c>
      <c r="F39" s="234">
        <f>F41+F40</f>
        <v>1900</v>
      </c>
      <c r="G39" s="95"/>
      <c r="H39" s="95"/>
      <c r="L39" s="35"/>
      <c r="M39" s="69"/>
      <c r="N39" s="69"/>
    </row>
    <row r="40" spans="1:14" ht="15">
      <c r="A40" s="232" t="s">
        <v>495</v>
      </c>
      <c r="B40" s="44">
        <v>706</v>
      </c>
      <c r="C40" s="233" t="s">
        <v>731</v>
      </c>
      <c r="D40" s="233" t="s">
        <v>494</v>
      </c>
      <c r="E40" s="234">
        <v>400</v>
      </c>
      <c r="F40" s="234">
        <v>400</v>
      </c>
      <c r="G40" s="95"/>
      <c r="H40" s="95"/>
      <c r="L40" s="35"/>
      <c r="M40" s="69"/>
      <c r="N40" s="69"/>
    </row>
    <row r="41" spans="1:14" ht="30.75">
      <c r="A41" s="232" t="s">
        <v>490</v>
      </c>
      <c r="B41" s="44">
        <v>706</v>
      </c>
      <c r="C41" s="233" t="s">
        <v>731</v>
      </c>
      <c r="D41" s="233" t="s">
        <v>491</v>
      </c>
      <c r="E41" s="234">
        <v>1500</v>
      </c>
      <c r="F41" s="234">
        <v>1500</v>
      </c>
      <c r="G41" s="95"/>
      <c r="H41" s="95"/>
      <c r="L41" s="35"/>
      <c r="M41" s="69"/>
      <c r="N41" s="69"/>
    </row>
    <row r="42" spans="1:14" ht="46.5">
      <c r="A42" s="232" t="s">
        <v>519</v>
      </c>
      <c r="B42" s="44">
        <v>706</v>
      </c>
      <c r="C42" s="233" t="s">
        <v>732</v>
      </c>
      <c r="D42" s="233"/>
      <c r="E42" s="234">
        <f>E43</f>
        <v>15558.1</v>
      </c>
      <c r="F42" s="234">
        <f>F43</f>
        <v>15558.1</v>
      </c>
      <c r="G42" s="95"/>
      <c r="H42" s="95"/>
      <c r="L42" s="35"/>
      <c r="M42" s="69"/>
      <c r="N42" s="69"/>
    </row>
    <row r="43" spans="1:14" ht="30.75">
      <c r="A43" s="232" t="s">
        <v>536</v>
      </c>
      <c r="B43" s="44">
        <v>706</v>
      </c>
      <c r="C43" s="233" t="s">
        <v>732</v>
      </c>
      <c r="D43" s="233" t="s">
        <v>483</v>
      </c>
      <c r="E43" s="234">
        <v>15558.1</v>
      </c>
      <c r="F43" s="234">
        <v>15558.1</v>
      </c>
      <c r="G43" s="95"/>
      <c r="H43" s="95"/>
      <c r="L43" s="35"/>
      <c r="M43" s="69"/>
      <c r="N43" s="69"/>
    </row>
    <row r="44" spans="1:14" ht="46.5">
      <c r="A44" s="232" t="s">
        <v>861</v>
      </c>
      <c r="B44" s="44">
        <v>706</v>
      </c>
      <c r="C44" s="233" t="s">
        <v>733</v>
      </c>
      <c r="D44" s="233"/>
      <c r="E44" s="234">
        <f>E45</f>
        <v>1772.6</v>
      </c>
      <c r="F44" s="234">
        <f>F45</f>
        <v>1772.6</v>
      </c>
      <c r="G44" s="95"/>
      <c r="H44" s="95"/>
      <c r="L44" s="35"/>
      <c r="M44" s="69"/>
      <c r="N44" s="69"/>
    </row>
    <row r="45" spans="1:14" ht="15">
      <c r="A45" s="232" t="s">
        <v>495</v>
      </c>
      <c r="B45" s="44">
        <v>706</v>
      </c>
      <c r="C45" s="233" t="s">
        <v>733</v>
      </c>
      <c r="D45" s="233" t="s">
        <v>494</v>
      </c>
      <c r="E45" s="234">
        <v>1772.6</v>
      </c>
      <c r="F45" s="234">
        <v>1772.6</v>
      </c>
      <c r="G45" s="95"/>
      <c r="H45" s="95"/>
      <c r="L45" s="35"/>
      <c r="M45" s="69"/>
      <c r="N45" s="69"/>
    </row>
    <row r="46" spans="1:14" ht="30.75">
      <c r="A46" s="232" t="s">
        <v>584</v>
      </c>
      <c r="B46" s="44">
        <v>706</v>
      </c>
      <c r="C46" s="233" t="s">
        <v>581</v>
      </c>
      <c r="D46" s="233"/>
      <c r="E46" s="234">
        <f>E49+E47</f>
        <v>2000</v>
      </c>
      <c r="F46" s="234">
        <f>F49+F47</f>
        <v>2000</v>
      </c>
      <c r="G46" s="95"/>
      <c r="H46" s="95"/>
      <c r="L46" s="35"/>
      <c r="M46" s="69"/>
      <c r="N46" s="69"/>
    </row>
    <row r="47" spans="1:14" ht="15">
      <c r="A47" s="206" t="s">
        <v>930</v>
      </c>
      <c r="B47" s="44">
        <v>706</v>
      </c>
      <c r="C47" s="207" t="s">
        <v>929</v>
      </c>
      <c r="D47" s="205"/>
      <c r="E47" s="234">
        <f>E48</f>
        <v>250</v>
      </c>
      <c r="F47" s="234">
        <f>F48</f>
        <v>250</v>
      </c>
      <c r="G47" s="95"/>
      <c r="H47" s="95"/>
      <c r="L47" s="35"/>
      <c r="M47" s="69"/>
      <c r="N47" s="69"/>
    </row>
    <row r="48" spans="1:14" ht="30.75">
      <c r="A48" s="206" t="s">
        <v>536</v>
      </c>
      <c r="B48" s="44">
        <v>706</v>
      </c>
      <c r="C48" s="207" t="s">
        <v>929</v>
      </c>
      <c r="D48" s="207" t="s">
        <v>483</v>
      </c>
      <c r="E48" s="234">
        <v>250</v>
      </c>
      <c r="F48" s="234">
        <v>250</v>
      </c>
      <c r="G48" s="95"/>
      <c r="H48" s="95"/>
      <c r="L48" s="35"/>
      <c r="M48" s="69"/>
      <c r="N48" s="69"/>
    </row>
    <row r="49" spans="1:14" ht="15">
      <c r="A49" s="232" t="s">
        <v>357</v>
      </c>
      <c r="B49" s="44">
        <v>706</v>
      </c>
      <c r="C49" s="233" t="s">
        <v>734</v>
      </c>
      <c r="D49" s="233"/>
      <c r="E49" s="234">
        <f>E50+E51</f>
        <v>1750</v>
      </c>
      <c r="F49" s="234">
        <f>F50+F51</f>
        <v>1750</v>
      </c>
      <c r="G49" s="95"/>
      <c r="H49" s="95"/>
      <c r="L49" s="35"/>
      <c r="M49" s="69"/>
      <c r="N49" s="69"/>
    </row>
    <row r="50" spans="1:14" ht="62.25">
      <c r="A50" s="232" t="s">
        <v>481</v>
      </c>
      <c r="B50" s="44">
        <v>706</v>
      </c>
      <c r="C50" s="233" t="s">
        <v>734</v>
      </c>
      <c r="D50" s="233" t="s">
        <v>482</v>
      </c>
      <c r="E50" s="234">
        <v>440</v>
      </c>
      <c r="F50" s="234">
        <v>440</v>
      </c>
      <c r="G50" s="95"/>
      <c r="H50" s="95"/>
      <c r="L50" s="35"/>
      <c r="M50" s="69"/>
      <c r="N50" s="69"/>
    </row>
    <row r="51" spans="1:8" ht="30.75">
      <c r="A51" s="232" t="s">
        <v>536</v>
      </c>
      <c r="B51" s="44">
        <v>706</v>
      </c>
      <c r="C51" s="233" t="s">
        <v>734</v>
      </c>
      <c r="D51" s="233" t="s">
        <v>483</v>
      </c>
      <c r="E51" s="234">
        <v>1310</v>
      </c>
      <c r="F51" s="234">
        <v>1310</v>
      </c>
      <c r="G51" s="69"/>
      <c r="H51" s="69"/>
    </row>
    <row r="52" spans="1:8" ht="30.75">
      <c r="A52" s="232" t="s">
        <v>714</v>
      </c>
      <c r="B52" s="44">
        <v>706</v>
      </c>
      <c r="C52" s="233" t="s">
        <v>583</v>
      </c>
      <c r="D52" s="233"/>
      <c r="E52" s="234">
        <f>E53</f>
        <v>500</v>
      </c>
      <c r="F52" s="234">
        <f>F53</f>
        <v>500</v>
      </c>
      <c r="G52" s="69"/>
      <c r="H52" s="69"/>
    </row>
    <row r="53" spans="1:8" ht="15">
      <c r="A53" s="232" t="s">
        <v>499</v>
      </c>
      <c r="B53" s="44">
        <v>706</v>
      </c>
      <c r="C53" s="233" t="s">
        <v>735</v>
      </c>
      <c r="D53" s="233"/>
      <c r="E53" s="234">
        <f>E54+E55</f>
        <v>500</v>
      </c>
      <c r="F53" s="234">
        <f>F54+F55</f>
        <v>500</v>
      </c>
      <c r="G53" s="69"/>
      <c r="H53" s="69"/>
    </row>
    <row r="54" spans="1:8" ht="62.25">
      <c r="A54" s="232" t="s">
        <v>481</v>
      </c>
      <c r="B54" s="44">
        <v>706</v>
      </c>
      <c r="C54" s="233" t="s">
        <v>735</v>
      </c>
      <c r="D54" s="233" t="s">
        <v>482</v>
      </c>
      <c r="E54" s="234">
        <v>70</v>
      </c>
      <c r="F54" s="234">
        <v>70</v>
      </c>
      <c r="G54" s="69"/>
      <c r="H54" s="69"/>
    </row>
    <row r="55" spans="1:8" ht="30.75">
      <c r="A55" s="232" t="s">
        <v>536</v>
      </c>
      <c r="B55" s="44">
        <v>706</v>
      </c>
      <c r="C55" s="233" t="s">
        <v>735</v>
      </c>
      <c r="D55" s="233" t="s">
        <v>483</v>
      </c>
      <c r="E55" s="234">
        <v>430</v>
      </c>
      <c r="F55" s="234">
        <v>430</v>
      </c>
      <c r="G55" s="69"/>
      <c r="H55" s="69"/>
    </row>
    <row r="56" spans="1:8" ht="30.75">
      <c r="A56" s="232" t="s">
        <v>587</v>
      </c>
      <c r="B56" s="44">
        <v>706</v>
      </c>
      <c r="C56" s="233" t="s">
        <v>585</v>
      </c>
      <c r="D56" s="233"/>
      <c r="E56" s="234">
        <f>E57</f>
        <v>26381</v>
      </c>
      <c r="F56" s="234">
        <f>F57</f>
        <v>26414</v>
      </c>
      <c r="G56" s="69"/>
      <c r="H56" s="69"/>
    </row>
    <row r="57" spans="1:8" ht="46.5">
      <c r="A57" s="232" t="s">
        <v>159</v>
      </c>
      <c r="B57" s="44">
        <v>706</v>
      </c>
      <c r="C57" s="233" t="s">
        <v>736</v>
      </c>
      <c r="D57" s="233"/>
      <c r="E57" s="234">
        <f>E58+E59+E60</f>
        <v>26381</v>
      </c>
      <c r="F57" s="234">
        <f>F58+F59+F60</f>
        <v>26414</v>
      </c>
      <c r="G57" s="69"/>
      <c r="H57" s="69"/>
    </row>
    <row r="58" spans="1:8" ht="62.25">
      <c r="A58" s="232" t="s">
        <v>481</v>
      </c>
      <c r="B58" s="44">
        <v>706</v>
      </c>
      <c r="C58" s="233" t="s">
        <v>736</v>
      </c>
      <c r="D58" s="233" t="s">
        <v>482</v>
      </c>
      <c r="E58" s="234">
        <v>21388</v>
      </c>
      <c r="F58" s="234">
        <v>21388</v>
      </c>
      <c r="G58" s="69"/>
      <c r="H58" s="69"/>
    </row>
    <row r="59" spans="1:8" ht="30.75">
      <c r="A59" s="232" t="s">
        <v>536</v>
      </c>
      <c r="B59" s="44">
        <v>706</v>
      </c>
      <c r="C59" s="233" t="s">
        <v>736</v>
      </c>
      <c r="D59" s="233" t="s">
        <v>483</v>
      </c>
      <c r="E59" s="234">
        <v>4866</v>
      </c>
      <c r="F59" s="234">
        <v>4900</v>
      </c>
      <c r="G59" s="69"/>
      <c r="H59" s="69"/>
    </row>
    <row r="60" spans="1:8" ht="15">
      <c r="A60" s="232" t="s">
        <v>484</v>
      </c>
      <c r="B60" s="44">
        <v>706</v>
      </c>
      <c r="C60" s="233" t="s">
        <v>736</v>
      </c>
      <c r="D60" s="233" t="s">
        <v>485</v>
      </c>
      <c r="E60" s="234">
        <v>127</v>
      </c>
      <c r="F60" s="234">
        <v>126</v>
      </c>
      <c r="G60" s="69"/>
      <c r="H60" s="69"/>
    </row>
    <row r="61" spans="1:8" ht="46.5">
      <c r="A61" s="232" t="s">
        <v>578</v>
      </c>
      <c r="B61" s="44">
        <v>706</v>
      </c>
      <c r="C61" s="233" t="s">
        <v>586</v>
      </c>
      <c r="D61" s="233"/>
      <c r="E61" s="234">
        <f>E62+E64+E66+E68+E70+E72</f>
        <v>41816.3</v>
      </c>
      <c r="F61" s="234">
        <f>F62+F64+F66+F68+F70+F72</f>
        <v>41787.8</v>
      </c>
      <c r="G61" s="69"/>
      <c r="H61" s="69"/>
    </row>
    <row r="62" spans="1:8" ht="15">
      <c r="A62" s="232" t="s">
        <v>549</v>
      </c>
      <c r="B62" s="44">
        <v>706</v>
      </c>
      <c r="C62" s="233" t="s">
        <v>811</v>
      </c>
      <c r="D62" s="233"/>
      <c r="E62" s="234">
        <f>E63</f>
        <v>5900</v>
      </c>
      <c r="F62" s="234">
        <f>F63</f>
        <v>5900</v>
      </c>
      <c r="G62" s="69"/>
      <c r="H62" s="69"/>
    </row>
    <row r="63" spans="1:8" ht="30.75">
      <c r="A63" s="232" t="s">
        <v>490</v>
      </c>
      <c r="B63" s="44">
        <v>706</v>
      </c>
      <c r="C63" s="233" t="s">
        <v>811</v>
      </c>
      <c r="D63" s="233" t="s">
        <v>491</v>
      </c>
      <c r="E63" s="234">
        <v>5900</v>
      </c>
      <c r="F63" s="234">
        <v>5900</v>
      </c>
      <c r="G63" s="69"/>
      <c r="H63" s="69"/>
    </row>
    <row r="64" spans="1:8" ht="30.75">
      <c r="A64" s="232" t="s">
        <v>550</v>
      </c>
      <c r="B64" s="44">
        <v>706</v>
      </c>
      <c r="C64" s="233" t="s">
        <v>812</v>
      </c>
      <c r="D64" s="233"/>
      <c r="E64" s="234">
        <f>E65</f>
        <v>12400</v>
      </c>
      <c r="F64" s="234">
        <f>F65</f>
        <v>12400</v>
      </c>
      <c r="G64" s="69"/>
      <c r="H64" s="69"/>
    </row>
    <row r="65" spans="1:8" ht="30.75">
      <c r="A65" s="232" t="s">
        <v>490</v>
      </c>
      <c r="B65" s="44">
        <v>706</v>
      </c>
      <c r="C65" s="233" t="s">
        <v>812</v>
      </c>
      <c r="D65" s="233" t="s">
        <v>491</v>
      </c>
      <c r="E65" s="234">
        <v>12400</v>
      </c>
      <c r="F65" s="234">
        <v>12400</v>
      </c>
      <c r="G65" s="69"/>
      <c r="H65" s="69"/>
    </row>
    <row r="66" spans="1:8" ht="78">
      <c r="A66" s="232" t="s">
        <v>451</v>
      </c>
      <c r="B66" s="44">
        <v>706</v>
      </c>
      <c r="C66" s="233" t="s">
        <v>737</v>
      </c>
      <c r="D66" s="49"/>
      <c r="E66" s="234">
        <f>E67</f>
        <v>14231.1</v>
      </c>
      <c r="F66" s="234">
        <f>F67</f>
        <v>14202.6</v>
      </c>
      <c r="G66" s="69"/>
      <c r="H66" s="69"/>
    </row>
    <row r="67" spans="1:8" ht="30.75">
      <c r="A67" s="232" t="s">
        <v>490</v>
      </c>
      <c r="B67" s="44">
        <v>706</v>
      </c>
      <c r="C67" s="233" t="s">
        <v>737</v>
      </c>
      <c r="D67" s="233" t="s">
        <v>491</v>
      </c>
      <c r="E67" s="234">
        <v>14231.1</v>
      </c>
      <c r="F67" s="234">
        <v>14202.6</v>
      </c>
      <c r="G67" s="69"/>
      <c r="H67" s="69"/>
    </row>
    <row r="68" spans="1:8" ht="62.25">
      <c r="A68" s="232" t="s">
        <v>521</v>
      </c>
      <c r="B68" s="44">
        <v>706</v>
      </c>
      <c r="C68" s="233" t="s">
        <v>738</v>
      </c>
      <c r="D68" s="233"/>
      <c r="E68" s="234">
        <f>E69</f>
        <v>6884.5</v>
      </c>
      <c r="F68" s="234">
        <f>F69</f>
        <v>6884.5</v>
      </c>
      <c r="G68" s="69"/>
      <c r="H68" s="69"/>
    </row>
    <row r="69" spans="1:8" ht="30.75">
      <c r="A69" s="232" t="s">
        <v>490</v>
      </c>
      <c r="B69" s="44">
        <v>706</v>
      </c>
      <c r="C69" s="233" t="s">
        <v>738</v>
      </c>
      <c r="D69" s="233" t="s">
        <v>491</v>
      </c>
      <c r="E69" s="234">
        <v>6884.5</v>
      </c>
      <c r="F69" s="234">
        <v>6884.5</v>
      </c>
      <c r="G69" s="69"/>
      <c r="H69" s="69"/>
    </row>
    <row r="70" spans="1:8" ht="78">
      <c r="A70" s="232" t="s">
        <v>520</v>
      </c>
      <c r="B70" s="44">
        <v>706</v>
      </c>
      <c r="C70" s="233" t="s">
        <v>739</v>
      </c>
      <c r="D70" s="233"/>
      <c r="E70" s="234">
        <f>E71</f>
        <v>1627.9</v>
      </c>
      <c r="F70" s="234">
        <f>F71</f>
        <v>1627.9</v>
      </c>
      <c r="G70" s="69"/>
      <c r="H70" s="69"/>
    </row>
    <row r="71" spans="1:8" ht="30.75">
      <c r="A71" s="232" t="s">
        <v>490</v>
      </c>
      <c r="B71" s="44">
        <v>706</v>
      </c>
      <c r="C71" s="233" t="s">
        <v>739</v>
      </c>
      <c r="D71" s="233" t="s">
        <v>494</v>
      </c>
      <c r="E71" s="234">
        <v>1627.9</v>
      </c>
      <c r="F71" s="234">
        <v>1627.9</v>
      </c>
      <c r="G71" s="69"/>
      <c r="H71" s="69"/>
    </row>
    <row r="72" spans="1:8" ht="124.5">
      <c r="A72" s="232" t="s">
        <v>251</v>
      </c>
      <c r="B72" s="44">
        <v>706</v>
      </c>
      <c r="C72" s="233" t="s">
        <v>740</v>
      </c>
      <c r="D72" s="233"/>
      <c r="E72" s="234">
        <f>E73</f>
        <v>772.8</v>
      </c>
      <c r="F72" s="234">
        <f>F73</f>
        <v>772.8</v>
      </c>
      <c r="G72" s="69"/>
      <c r="H72" s="69"/>
    </row>
    <row r="73" spans="1:8" ht="15">
      <c r="A73" s="232" t="s">
        <v>495</v>
      </c>
      <c r="B73" s="44">
        <v>706</v>
      </c>
      <c r="C73" s="233" t="s">
        <v>740</v>
      </c>
      <c r="D73" s="233" t="s">
        <v>494</v>
      </c>
      <c r="E73" s="234">
        <v>772.8</v>
      </c>
      <c r="F73" s="234">
        <v>772.8</v>
      </c>
      <c r="G73" s="69"/>
      <c r="H73" s="69"/>
    </row>
    <row r="74" spans="1:8" ht="46.5">
      <c r="A74" s="232" t="s">
        <v>580</v>
      </c>
      <c r="B74" s="44">
        <v>706</v>
      </c>
      <c r="C74" s="233" t="s">
        <v>588</v>
      </c>
      <c r="D74" s="233"/>
      <c r="E74" s="234">
        <f>E75+E77+E79</f>
        <v>33641.6</v>
      </c>
      <c r="F74" s="234">
        <f>F75+F77+F79</f>
        <v>33641.6</v>
      </c>
      <c r="G74" s="69"/>
      <c r="H74" s="69"/>
    </row>
    <row r="75" spans="1:8" ht="30.75">
      <c r="A75" s="232" t="s">
        <v>90</v>
      </c>
      <c r="B75" s="44">
        <v>706</v>
      </c>
      <c r="C75" s="233" t="s">
        <v>749</v>
      </c>
      <c r="D75" s="233"/>
      <c r="E75" s="234">
        <f>E76</f>
        <v>280</v>
      </c>
      <c r="F75" s="234">
        <f>F76</f>
        <v>280</v>
      </c>
      <c r="G75" s="69"/>
      <c r="H75" s="69"/>
    </row>
    <row r="76" spans="1:8" ht="30.75">
      <c r="A76" s="232" t="s">
        <v>536</v>
      </c>
      <c r="B76" s="44">
        <v>706</v>
      </c>
      <c r="C76" s="233" t="s">
        <v>749</v>
      </c>
      <c r="D76" s="233" t="s">
        <v>483</v>
      </c>
      <c r="E76" s="234">
        <v>280</v>
      </c>
      <c r="F76" s="234">
        <v>280</v>
      </c>
      <c r="G76" s="69"/>
      <c r="H76" s="69"/>
    </row>
    <row r="77" spans="1:8" ht="186.75">
      <c r="A77" s="232" t="s">
        <v>852</v>
      </c>
      <c r="B77" s="44">
        <v>706</v>
      </c>
      <c r="C77" s="233" t="s">
        <v>851</v>
      </c>
      <c r="D77" s="49"/>
      <c r="E77" s="234">
        <f>E78</f>
        <v>32302.3</v>
      </c>
      <c r="F77" s="234">
        <f>F78</f>
        <v>32302.3</v>
      </c>
      <c r="G77" s="69"/>
      <c r="H77" s="69"/>
    </row>
    <row r="78" spans="1:8" ht="15">
      <c r="A78" s="232" t="s">
        <v>495</v>
      </c>
      <c r="B78" s="44">
        <v>706</v>
      </c>
      <c r="C78" s="233" t="s">
        <v>851</v>
      </c>
      <c r="D78" s="233" t="s">
        <v>494</v>
      </c>
      <c r="E78" s="234">
        <v>32302.3</v>
      </c>
      <c r="F78" s="234">
        <v>32302.3</v>
      </c>
      <c r="G78" s="69"/>
      <c r="H78" s="69"/>
    </row>
    <row r="79" spans="1:8" ht="46.5">
      <c r="A79" s="232" t="s">
        <v>496</v>
      </c>
      <c r="B79" s="44">
        <v>706</v>
      </c>
      <c r="C79" s="233" t="s">
        <v>741</v>
      </c>
      <c r="D79" s="233"/>
      <c r="E79" s="234">
        <f>E80</f>
        <v>1059.3</v>
      </c>
      <c r="F79" s="234">
        <f>F80</f>
        <v>1059.3</v>
      </c>
      <c r="G79" s="69"/>
      <c r="H79" s="69"/>
    </row>
    <row r="80" spans="1:8" ht="15">
      <c r="A80" s="232" t="s">
        <v>495</v>
      </c>
      <c r="B80" s="44">
        <v>706</v>
      </c>
      <c r="C80" s="233" t="s">
        <v>741</v>
      </c>
      <c r="D80" s="233" t="s">
        <v>494</v>
      </c>
      <c r="E80" s="234">
        <v>1059.3</v>
      </c>
      <c r="F80" s="234">
        <v>1059.3</v>
      </c>
      <c r="G80" s="69"/>
      <c r="H80" s="69"/>
    </row>
    <row r="81" spans="1:8" ht="46.5">
      <c r="A81" s="232" t="s">
        <v>123</v>
      </c>
      <c r="B81" s="44">
        <v>706</v>
      </c>
      <c r="C81" s="233" t="s">
        <v>589</v>
      </c>
      <c r="D81" s="233"/>
      <c r="E81" s="234">
        <f>E82</f>
        <v>5723</v>
      </c>
      <c r="F81" s="234">
        <f>F82</f>
        <v>5730</v>
      </c>
      <c r="G81" s="69"/>
      <c r="H81" s="69"/>
    </row>
    <row r="82" spans="1:8" ht="30.75">
      <c r="A82" s="232" t="s">
        <v>593</v>
      </c>
      <c r="B82" s="44">
        <v>706</v>
      </c>
      <c r="C82" s="233" t="s">
        <v>820</v>
      </c>
      <c r="D82" s="233"/>
      <c r="E82" s="234">
        <f>E83</f>
        <v>5723</v>
      </c>
      <c r="F82" s="234">
        <f>F83</f>
        <v>5730</v>
      </c>
      <c r="G82" s="69"/>
      <c r="H82" s="69"/>
    </row>
    <row r="83" spans="1:8" ht="15">
      <c r="A83" s="232" t="s">
        <v>540</v>
      </c>
      <c r="B83" s="44">
        <v>706</v>
      </c>
      <c r="C83" s="233" t="s">
        <v>821</v>
      </c>
      <c r="D83" s="233"/>
      <c r="E83" s="234">
        <f>E84+E85+E86</f>
        <v>5723</v>
      </c>
      <c r="F83" s="234">
        <f>F84+F85+F86</f>
        <v>5730</v>
      </c>
      <c r="G83" s="69"/>
      <c r="H83" s="69"/>
    </row>
    <row r="84" spans="1:8" ht="62.25">
      <c r="A84" s="232" t="s">
        <v>481</v>
      </c>
      <c r="B84" s="44">
        <v>706</v>
      </c>
      <c r="C84" s="233" t="s">
        <v>821</v>
      </c>
      <c r="D84" s="233" t="s">
        <v>482</v>
      </c>
      <c r="E84" s="234">
        <v>5048</v>
      </c>
      <c r="F84" s="234">
        <v>5048</v>
      </c>
      <c r="G84" s="69"/>
      <c r="H84" s="69"/>
    </row>
    <row r="85" spans="1:8" ht="30.75">
      <c r="A85" s="232" t="s">
        <v>536</v>
      </c>
      <c r="B85" s="44">
        <v>706</v>
      </c>
      <c r="C85" s="233" t="s">
        <v>821</v>
      </c>
      <c r="D85" s="233" t="s">
        <v>483</v>
      </c>
      <c r="E85" s="234">
        <v>674</v>
      </c>
      <c r="F85" s="234">
        <v>681</v>
      </c>
      <c r="G85" s="69"/>
      <c r="H85" s="69"/>
    </row>
    <row r="86" spans="1:8" ht="15">
      <c r="A86" s="232" t="s">
        <v>484</v>
      </c>
      <c r="B86" s="44">
        <v>706</v>
      </c>
      <c r="C86" s="233" t="s">
        <v>821</v>
      </c>
      <c r="D86" s="233" t="s">
        <v>485</v>
      </c>
      <c r="E86" s="234">
        <v>1</v>
      </c>
      <c r="F86" s="234">
        <v>1</v>
      </c>
      <c r="G86" s="69"/>
      <c r="H86" s="69"/>
    </row>
    <row r="87" spans="1:8" ht="46.5">
      <c r="A87" s="232" t="s">
        <v>595</v>
      </c>
      <c r="B87" s="44">
        <v>706</v>
      </c>
      <c r="C87" s="233" t="s">
        <v>596</v>
      </c>
      <c r="D87" s="233"/>
      <c r="E87" s="234">
        <f>E88+E91+E94</f>
        <v>49918</v>
      </c>
      <c r="F87" s="234">
        <f>F88+F91+F94</f>
        <v>50104</v>
      </c>
      <c r="G87" s="69"/>
      <c r="H87" s="69"/>
    </row>
    <row r="88" spans="1:8" ht="30.75">
      <c r="A88" s="232" t="s">
        <v>597</v>
      </c>
      <c r="B88" s="44">
        <v>706</v>
      </c>
      <c r="C88" s="233" t="s">
        <v>598</v>
      </c>
      <c r="D88" s="233"/>
      <c r="E88" s="234">
        <f>E89</f>
        <v>12086</v>
      </c>
      <c r="F88" s="234">
        <f>F89</f>
        <v>12127</v>
      </c>
      <c r="G88" s="69"/>
      <c r="H88" s="69"/>
    </row>
    <row r="89" spans="1:8" ht="15">
      <c r="A89" s="232" t="s">
        <v>497</v>
      </c>
      <c r="B89" s="44">
        <v>706</v>
      </c>
      <c r="C89" s="233" t="s">
        <v>599</v>
      </c>
      <c r="D89" s="233"/>
      <c r="E89" s="234">
        <f>E90</f>
        <v>12086</v>
      </c>
      <c r="F89" s="234">
        <f>F90</f>
        <v>12127</v>
      </c>
      <c r="G89" s="69"/>
      <c r="H89" s="69"/>
    </row>
    <row r="90" spans="1:8" ht="30.75">
      <c r="A90" s="232" t="s">
        <v>490</v>
      </c>
      <c r="B90" s="44">
        <v>706</v>
      </c>
      <c r="C90" s="233" t="s">
        <v>599</v>
      </c>
      <c r="D90" s="233" t="s">
        <v>491</v>
      </c>
      <c r="E90" s="234">
        <v>12086</v>
      </c>
      <c r="F90" s="234">
        <v>12127</v>
      </c>
      <c r="G90" s="69"/>
      <c r="H90" s="69"/>
    </row>
    <row r="91" spans="1:8" ht="30.75">
      <c r="A91" s="232" t="s">
        <v>600</v>
      </c>
      <c r="B91" s="44">
        <v>706</v>
      </c>
      <c r="C91" s="233" t="s">
        <v>601</v>
      </c>
      <c r="D91" s="233"/>
      <c r="E91" s="234">
        <f>E92</f>
        <v>35267</v>
      </c>
      <c r="F91" s="234">
        <f>F92</f>
        <v>35372</v>
      </c>
      <c r="G91" s="69"/>
      <c r="H91" s="69"/>
    </row>
    <row r="92" spans="1:8" ht="15">
      <c r="A92" s="232" t="s">
        <v>145</v>
      </c>
      <c r="B92" s="44">
        <v>706</v>
      </c>
      <c r="C92" s="233" t="s">
        <v>602</v>
      </c>
      <c r="D92" s="233"/>
      <c r="E92" s="234">
        <f>E93</f>
        <v>35267</v>
      </c>
      <c r="F92" s="234">
        <f>F93</f>
        <v>35372</v>
      </c>
      <c r="G92" s="69"/>
      <c r="H92" s="69"/>
    </row>
    <row r="93" spans="1:8" ht="30.75">
      <c r="A93" s="232" t="s">
        <v>490</v>
      </c>
      <c r="B93" s="44">
        <v>706</v>
      </c>
      <c r="C93" s="233" t="s">
        <v>602</v>
      </c>
      <c r="D93" s="233" t="s">
        <v>491</v>
      </c>
      <c r="E93" s="234">
        <v>35267</v>
      </c>
      <c r="F93" s="234">
        <v>35372</v>
      </c>
      <c r="G93" s="69"/>
      <c r="H93" s="69"/>
    </row>
    <row r="94" spans="1:8" ht="62.25">
      <c r="A94" s="232" t="s">
        <v>715</v>
      </c>
      <c r="B94" s="44">
        <v>706</v>
      </c>
      <c r="C94" s="233" t="s">
        <v>603</v>
      </c>
      <c r="D94" s="233"/>
      <c r="E94" s="234">
        <f>E95</f>
        <v>2565</v>
      </c>
      <c r="F94" s="234">
        <f>F95</f>
        <v>2605</v>
      </c>
      <c r="G94" s="69"/>
      <c r="H94" s="69"/>
    </row>
    <row r="95" spans="1:8" ht="15">
      <c r="A95" s="232" t="s">
        <v>83</v>
      </c>
      <c r="B95" s="44">
        <v>706</v>
      </c>
      <c r="C95" s="233" t="s">
        <v>604</v>
      </c>
      <c r="D95" s="233"/>
      <c r="E95" s="234">
        <f>E97+E96</f>
        <v>2565</v>
      </c>
      <c r="F95" s="234">
        <f>F97+F96</f>
        <v>2605</v>
      </c>
      <c r="G95" s="69"/>
      <c r="H95" s="69"/>
    </row>
    <row r="96" spans="1:8" ht="62.25">
      <c r="A96" s="232" t="s">
        <v>481</v>
      </c>
      <c r="B96" s="44">
        <v>706</v>
      </c>
      <c r="C96" s="233" t="s">
        <v>604</v>
      </c>
      <c r="D96" s="233" t="s">
        <v>482</v>
      </c>
      <c r="E96" s="234">
        <v>20</v>
      </c>
      <c r="F96" s="234">
        <v>20</v>
      </c>
      <c r="G96" s="69"/>
      <c r="H96" s="69"/>
    </row>
    <row r="97" spans="1:8" ht="30.75">
      <c r="A97" s="232" t="s">
        <v>536</v>
      </c>
      <c r="B97" s="44">
        <v>706</v>
      </c>
      <c r="C97" s="233" t="s">
        <v>604</v>
      </c>
      <c r="D97" s="233" t="s">
        <v>483</v>
      </c>
      <c r="E97" s="234">
        <v>2545</v>
      </c>
      <c r="F97" s="234">
        <v>2585</v>
      </c>
      <c r="G97" s="69"/>
      <c r="H97" s="69"/>
    </row>
    <row r="98" spans="1:8" ht="30.75">
      <c r="A98" s="232" t="s">
        <v>124</v>
      </c>
      <c r="B98" s="44">
        <v>706</v>
      </c>
      <c r="C98" s="233" t="s">
        <v>605</v>
      </c>
      <c r="D98" s="233"/>
      <c r="E98" s="234">
        <f>E99+E104</f>
        <v>1205</v>
      </c>
      <c r="F98" s="234">
        <f>F99+F104</f>
        <v>1205</v>
      </c>
      <c r="G98" s="69"/>
      <c r="H98" s="69"/>
    </row>
    <row r="99" spans="1:8" ht="30.75">
      <c r="A99" s="232" t="s">
        <v>746</v>
      </c>
      <c r="B99" s="44">
        <v>706</v>
      </c>
      <c r="C99" s="233" t="s">
        <v>606</v>
      </c>
      <c r="D99" s="233"/>
      <c r="E99" s="234">
        <f>E100+E102</f>
        <v>460</v>
      </c>
      <c r="F99" s="234">
        <f>F100+F102</f>
        <v>460</v>
      </c>
      <c r="G99" s="69"/>
      <c r="H99" s="69"/>
    </row>
    <row r="100" spans="1:8" ht="46.5">
      <c r="A100" s="232" t="s">
        <v>373</v>
      </c>
      <c r="B100" s="44">
        <v>706</v>
      </c>
      <c r="C100" s="233" t="s">
        <v>607</v>
      </c>
      <c r="D100" s="233"/>
      <c r="E100" s="234">
        <f>E101</f>
        <v>100</v>
      </c>
      <c r="F100" s="234">
        <f>F101</f>
        <v>100</v>
      </c>
      <c r="G100" s="69"/>
      <c r="H100" s="69"/>
    </row>
    <row r="101" spans="1:8" ht="15">
      <c r="A101" s="232" t="s">
        <v>495</v>
      </c>
      <c r="B101" s="44">
        <v>706</v>
      </c>
      <c r="C101" s="233" t="s">
        <v>607</v>
      </c>
      <c r="D101" s="233" t="s">
        <v>494</v>
      </c>
      <c r="E101" s="234">
        <v>100</v>
      </c>
      <c r="F101" s="234">
        <v>100</v>
      </c>
      <c r="G101" s="69"/>
      <c r="H101" s="69"/>
    </row>
    <row r="102" spans="1:8" ht="15">
      <c r="A102" s="232" t="s">
        <v>264</v>
      </c>
      <c r="B102" s="44">
        <v>706</v>
      </c>
      <c r="C102" s="233" t="s">
        <v>608</v>
      </c>
      <c r="D102" s="236"/>
      <c r="E102" s="234">
        <f>E103</f>
        <v>360</v>
      </c>
      <c r="F102" s="234">
        <f>F103</f>
        <v>360</v>
      </c>
      <c r="G102" s="69"/>
      <c r="H102" s="69"/>
    </row>
    <row r="103" spans="1:8" ht="15">
      <c r="A103" s="232" t="s">
        <v>495</v>
      </c>
      <c r="B103" s="44">
        <v>706</v>
      </c>
      <c r="C103" s="233" t="s">
        <v>608</v>
      </c>
      <c r="D103" s="233" t="s">
        <v>494</v>
      </c>
      <c r="E103" s="234">
        <v>360</v>
      </c>
      <c r="F103" s="234">
        <v>360</v>
      </c>
      <c r="G103" s="69"/>
      <c r="H103" s="69"/>
    </row>
    <row r="104" spans="1:8" ht="78">
      <c r="A104" s="232" t="s">
        <v>747</v>
      </c>
      <c r="B104" s="44">
        <v>706</v>
      </c>
      <c r="C104" s="233" t="s">
        <v>742</v>
      </c>
      <c r="D104" s="233"/>
      <c r="E104" s="234">
        <f>E105</f>
        <v>745</v>
      </c>
      <c r="F104" s="234">
        <f>F105</f>
        <v>745</v>
      </c>
      <c r="G104" s="69"/>
      <c r="H104" s="69"/>
    </row>
    <row r="105" spans="1:8" ht="15">
      <c r="A105" s="232" t="s">
        <v>366</v>
      </c>
      <c r="B105" s="44">
        <v>706</v>
      </c>
      <c r="C105" s="233" t="s">
        <v>743</v>
      </c>
      <c r="D105" s="233"/>
      <c r="E105" s="234">
        <f>E106</f>
        <v>745</v>
      </c>
      <c r="F105" s="234">
        <f>F106</f>
        <v>745</v>
      </c>
      <c r="G105" s="69"/>
      <c r="H105" s="69"/>
    </row>
    <row r="106" spans="1:8" ht="30.75">
      <c r="A106" s="232" t="s">
        <v>490</v>
      </c>
      <c r="B106" s="44">
        <v>706</v>
      </c>
      <c r="C106" s="233" t="s">
        <v>743</v>
      </c>
      <c r="D106" s="233" t="s">
        <v>491</v>
      </c>
      <c r="E106" s="234">
        <v>745</v>
      </c>
      <c r="F106" s="234">
        <v>745</v>
      </c>
      <c r="G106" s="69"/>
      <c r="H106" s="69"/>
    </row>
    <row r="107" spans="1:8" ht="46.5">
      <c r="A107" s="232" t="s">
        <v>252</v>
      </c>
      <c r="B107" s="44">
        <v>706</v>
      </c>
      <c r="C107" s="233" t="s">
        <v>610</v>
      </c>
      <c r="D107" s="233"/>
      <c r="E107" s="234">
        <f>E109</f>
        <v>2000</v>
      </c>
      <c r="F107" s="234">
        <f>F109</f>
        <v>2000</v>
      </c>
      <c r="G107" s="69"/>
      <c r="H107" s="69"/>
    </row>
    <row r="108" spans="1:8" ht="30.75">
      <c r="A108" s="232" t="s">
        <v>611</v>
      </c>
      <c r="B108" s="44">
        <v>706</v>
      </c>
      <c r="C108" s="233" t="s">
        <v>612</v>
      </c>
      <c r="D108" s="233"/>
      <c r="E108" s="234">
        <f>E109</f>
        <v>2000</v>
      </c>
      <c r="F108" s="234">
        <f>F109</f>
        <v>2000</v>
      </c>
      <c r="G108" s="69"/>
      <c r="H108" s="69"/>
    </row>
    <row r="109" spans="1:8" ht="46.5">
      <c r="A109" s="232" t="s">
        <v>258</v>
      </c>
      <c r="B109" s="44">
        <v>706</v>
      </c>
      <c r="C109" s="233" t="s">
        <v>613</v>
      </c>
      <c r="D109" s="233"/>
      <c r="E109" s="234">
        <f>E110</f>
        <v>2000</v>
      </c>
      <c r="F109" s="234">
        <f>F110</f>
        <v>2000</v>
      </c>
      <c r="G109" s="69"/>
      <c r="H109" s="69"/>
    </row>
    <row r="110" spans="1:8" ht="15">
      <c r="A110" s="232" t="s">
        <v>484</v>
      </c>
      <c r="B110" s="44">
        <v>706</v>
      </c>
      <c r="C110" s="233" t="s">
        <v>613</v>
      </c>
      <c r="D110" s="233" t="s">
        <v>485</v>
      </c>
      <c r="E110" s="234">
        <v>2000</v>
      </c>
      <c r="F110" s="234">
        <v>2000</v>
      </c>
      <c r="G110" s="69"/>
      <c r="H110" s="69"/>
    </row>
    <row r="111" spans="1:8" ht="62.25">
      <c r="A111" s="232" t="s">
        <v>253</v>
      </c>
      <c r="B111" s="44">
        <v>706</v>
      </c>
      <c r="C111" s="233" t="s">
        <v>614</v>
      </c>
      <c r="D111" s="233"/>
      <c r="E111" s="234">
        <f>E112+E129+E133</f>
        <v>19004.1</v>
      </c>
      <c r="F111" s="234">
        <f>F112+F129+F133</f>
        <v>19026.1</v>
      </c>
      <c r="G111" s="69"/>
      <c r="H111" s="69"/>
    </row>
    <row r="112" spans="1:8" ht="30.75">
      <c r="A112" s="235" t="s">
        <v>786</v>
      </c>
      <c r="B112" s="44">
        <v>706</v>
      </c>
      <c r="C112" s="236" t="s">
        <v>775</v>
      </c>
      <c r="D112" s="236"/>
      <c r="E112" s="237">
        <f>E113+E116+E119+E122</f>
        <v>15959</v>
      </c>
      <c r="F112" s="237">
        <f>F113+F116+F119+F122</f>
        <v>15981</v>
      </c>
      <c r="G112" s="69"/>
      <c r="H112" s="69"/>
    </row>
    <row r="113" spans="1:8" ht="46.5">
      <c r="A113" s="232" t="s">
        <v>787</v>
      </c>
      <c r="B113" s="44">
        <v>706</v>
      </c>
      <c r="C113" s="233" t="s">
        <v>776</v>
      </c>
      <c r="D113" s="233"/>
      <c r="E113" s="234">
        <f>E114</f>
        <v>3500</v>
      </c>
      <c r="F113" s="234">
        <f>F114</f>
        <v>3500</v>
      </c>
      <c r="G113" s="69"/>
      <c r="H113" s="69"/>
    </row>
    <row r="114" spans="1:8" ht="15">
      <c r="A114" s="232" t="s">
        <v>135</v>
      </c>
      <c r="B114" s="44">
        <v>706</v>
      </c>
      <c r="C114" s="233" t="s">
        <v>777</v>
      </c>
      <c r="D114" s="233"/>
      <c r="E114" s="234">
        <f>E115</f>
        <v>3500</v>
      </c>
      <c r="F114" s="234">
        <f>F115</f>
        <v>3500</v>
      </c>
      <c r="G114" s="69"/>
      <c r="H114" s="69"/>
    </row>
    <row r="115" spans="1:8" ht="15">
      <c r="A115" s="232" t="s">
        <v>484</v>
      </c>
      <c r="B115" s="44">
        <v>706</v>
      </c>
      <c r="C115" s="233" t="s">
        <v>777</v>
      </c>
      <c r="D115" s="233" t="s">
        <v>485</v>
      </c>
      <c r="E115" s="234">
        <v>3500</v>
      </c>
      <c r="F115" s="234">
        <v>3500</v>
      </c>
      <c r="G115" s="69"/>
      <c r="H115" s="69"/>
    </row>
    <row r="116" spans="1:8" ht="30.75">
      <c r="A116" s="232" t="s">
        <v>788</v>
      </c>
      <c r="B116" s="44">
        <v>706</v>
      </c>
      <c r="C116" s="233" t="s">
        <v>789</v>
      </c>
      <c r="D116" s="233"/>
      <c r="E116" s="234">
        <f>E117</f>
        <v>500</v>
      </c>
      <c r="F116" s="234">
        <f>F117</f>
        <v>500</v>
      </c>
      <c r="G116" s="69"/>
      <c r="H116" s="69"/>
    </row>
    <row r="117" spans="1:8" ht="15">
      <c r="A117" s="232" t="s">
        <v>135</v>
      </c>
      <c r="B117" s="44">
        <v>706</v>
      </c>
      <c r="C117" s="233" t="s">
        <v>796</v>
      </c>
      <c r="D117" s="233"/>
      <c r="E117" s="234">
        <f>E118</f>
        <v>500</v>
      </c>
      <c r="F117" s="234">
        <f>F118</f>
        <v>500</v>
      </c>
      <c r="G117" s="69"/>
      <c r="H117" s="69"/>
    </row>
    <row r="118" spans="1:8" ht="15">
      <c r="A118" s="232" t="s">
        <v>484</v>
      </c>
      <c r="B118" s="44">
        <v>706</v>
      </c>
      <c r="C118" s="233" t="s">
        <v>796</v>
      </c>
      <c r="D118" s="233" t="s">
        <v>485</v>
      </c>
      <c r="E118" s="234">
        <v>500</v>
      </c>
      <c r="F118" s="234">
        <v>500</v>
      </c>
      <c r="G118" s="69"/>
      <c r="H118" s="69"/>
    </row>
    <row r="119" spans="1:8" ht="30.75">
      <c r="A119" s="232" t="s">
        <v>716</v>
      </c>
      <c r="B119" s="44">
        <v>706</v>
      </c>
      <c r="C119" s="233" t="s">
        <v>790</v>
      </c>
      <c r="D119" s="233"/>
      <c r="E119" s="234">
        <f>E120</f>
        <v>2772</v>
      </c>
      <c r="F119" s="234">
        <f>F120</f>
        <v>2774</v>
      </c>
      <c r="G119" s="69"/>
      <c r="H119" s="69"/>
    </row>
    <row r="120" spans="1:8" ht="30.75">
      <c r="A120" s="232" t="s">
        <v>487</v>
      </c>
      <c r="B120" s="44">
        <v>706</v>
      </c>
      <c r="C120" s="233" t="s">
        <v>791</v>
      </c>
      <c r="D120" s="233"/>
      <c r="E120" s="234">
        <f>E121</f>
        <v>2772</v>
      </c>
      <c r="F120" s="234">
        <f>F121</f>
        <v>2774</v>
      </c>
      <c r="G120" s="69"/>
      <c r="H120" s="69"/>
    </row>
    <row r="121" spans="1:8" ht="30.75">
      <c r="A121" s="232" t="s">
        <v>490</v>
      </c>
      <c r="B121" s="44">
        <v>706</v>
      </c>
      <c r="C121" s="233" t="s">
        <v>791</v>
      </c>
      <c r="D121" s="233" t="s">
        <v>491</v>
      </c>
      <c r="E121" s="234">
        <v>2772</v>
      </c>
      <c r="F121" s="234">
        <v>2774</v>
      </c>
      <c r="G121" s="69"/>
      <c r="H121" s="69"/>
    </row>
    <row r="122" spans="1:8" ht="62.25">
      <c r="A122" s="232" t="s">
        <v>717</v>
      </c>
      <c r="B122" s="44">
        <v>706</v>
      </c>
      <c r="C122" s="233" t="s">
        <v>792</v>
      </c>
      <c r="D122" s="233"/>
      <c r="E122" s="234">
        <f>E123+E127</f>
        <v>9187</v>
      </c>
      <c r="F122" s="234">
        <f>F123+F127</f>
        <v>9207</v>
      </c>
      <c r="G122" s="69"/>
      <c r="H122" s="69"/>
    </row>
    <row r="123" spans="1:8" ht="15">
      <c r="A123" s="232" t="s">
        <v>343</v>
      </c>
      <c r="B123" s="44">
        <v>706</v>
      </c>
      <c r="C123" s="233" t="s">
        <v>793</v>
      </c>
      <c r="D123" s="233"/>
      <c r="E123" s="234">
        <f>E124+E125+E126</f>
        <v>8187</v>
      </c>
      <c r="F123" s="234">
        <f>F124+F125+F126</f>
        <v>8207</v>
      </c>
      <c r="G123" s="69"/>
      <c r="H123" s="69"/>
    </row>
    <row r="124" spans="1:8" ht="62.25">
      <c r="A124" s="232" t="s">
        <v>481</v>
      </c>
      <c r="B124" s="44">
        <v>706</v>
      </c>
      <c r="C124" s="233" t="s">
        <v>793</v>
      </c>
      <c r="D124" s="233" t="s">
        <v>482</v>
      </c>
      <c r="E124" s="234">
        <v>6233</v>
      </c>
      <c r="F124" s="234">
        <v>6233</v>
      </c>
      <c r="G124" s="69"/>
      <c r="H124" s="69"/>
    </row>
    <row r="125" spans="1:8" ht="30.75">
      <c r="A125" s="232" t="s">
        <v>536</v>
      </c>
      <c r="B125" s="44">
        <v>706</v>
      </c>
      <c r="C125" s="233" t="s">
        <v>793</v>
      </c>
      <c r="D125" s="233" t="s">
        <v>483</v>
      </c>
      <c r="E125" s="234">
        <v>1830</v>
      </c>
      <c r="F125" s="234">
        <v>1852</v>
      </c>
      <c r="G125" s="69"/>
      <c r="H125" s="69"/>
    </row>
    <row r="126" spans="1:8" ht="15">
      <c r="A126" s="232" t="s">
        <v>484</v>
      </c>
      <c r="B126" s="44">
        <v>706</v>
      </c>
      <c r="C126" s="233" t="s">
        <v>793</v>
      </c>
      <c r="D126" s="233" t="s">
        <v>485</v>
      </c>
      <c r="E126" s="234">
        <v>124</v>
      </c>
      <c r="F126" s="234">
        <v>122</v>
      </c>
      <c r="G126" s="69"/>
      <c r="H126" s="69"/>
    </row>
    <row r="127" spans="1:8" ht="15">
      <c r="A127" s="232" t="s">
        <v>135</v>
      </c>
      <c r="B127" s="44">
        <v>706</v>
      </c>
      <c r="C127" s="233" t="s">
        <v>797</v>
      </c>
      <c r="D127" s="233"/>
      <c r="E127" s="234">
        <f>E128</f>
        <v>1000</v>
      </c>
      <c r="F127" s="234">
        <f>F128</f>
        <v>1000</v>
      </c>
      <c r="G127" s="69"/>
      <c r="H127" s="69"/>
    </row>
    <row r="128" spans="1:8" ht="30.75">
      <c r="A128" s="232" t="s">
        <v>536</v>
      </c>
      <c r="B128" s="44">
        <v>706</v>
      </c>
      <c r="C128" s="233" t="s">
        <v>797</v>
      </c>
      <c r="D128" s="233" t="s">
        <v>483</v>
      </c>
      <c r="E128" s="234">
        <v>1000</v>
      </c>
      <c r="F128" s="234">
        <v>1000</v>
      </c>
      <c r="G128" s="69"/>
      <c r="H128" s="69"/>
    </row>
    <row r="129" spans="1:8" ht="15">
      <c r="A129" s="235" t="s">
        <v>781</v>
      </c>
      <c r="B129" s="44">
        <v>706</v>
      </c>
      <c r="C129" s="236" t="s">
        <v>778</v>
      </c>
      <c r="D129" s="236"/>
      <c r="E129" s="237">
        <f aca="true" t="shared" si="0" ref="E129:F131">E130</f>
        <v>500</v>
      </c>
      <c r="F129" s="237">
        <f t="shared" si="0"/>
        <v>500</v>
      </c>
      <c r="G129" s="69"/>
      <c r="H129" s="69"/>
    </row>
    <row r="130" spans="1:8" ht="30.75">
      <c r="A130" s="232" t="s">
        <v>784</v>
      </c>
      <c r="B130" s="44">
        <v>706</v>
      </c>
      <c r="C130" s="233" t="s">
        <v>779</v>
      </c>
      <c r="D130" s="233"/>
      <c r="E130" s="234">
        <f t="shared" si="0"/>
        <v>500</v>
      </c>
      <c r="F130" s="234">
        <f t="shared" si="0"/>
        <v>500</v>
      </c>
      <c r="G130" s="69"/>
      <c r="H130" s="69"/>
    </row>
    <row r="131" spans="1:8" ht="15">
      <c r="A131" s="232" t="s">
        <v>135</v>
      </c>
      <c r="B131" s="44">
        <v>706</v>
      </c>
      <c r="C131" s="233" t="s">
        <v>780</v>
      </c>
      <c r="D131" s="233"/>
      <c r="E131" s="234">
        <f t="shared" si="0"/>
        <v>500</v>
      </c>
      <c r="F131" s="234">
        <f t="shared" si="0"/>
        <v>500</v>
      </c>
      <c r="G131" s="69"/>
      <c r="H131" s="69"/>
    </row>
    <row r="132" spans="1:8" ht="15">
      <c r="A132" s="232" t="s">
        <v>484</v>
      </c>
      <c r="B132" s="44">
        <v>706</v>
      </c>
      <c r="C132" s="233" t="s">
        <v>780</v>
      </c>
      <c r="D132" s="233" t="s">
        <v>485</v>
      </c>
      <c r="E132" s="234">
        <v>500</v>
      </c>
      <c r="F132" s="234">
        <v>500</v>
      </c>
      <c r="G132" s="69"/>
      <c r="H132" s="69"/>
    </row>
    <row r="133" spans="1:8" ht="30.75">
      <c r="A133" s="232" t="s">
        <v>785</v>
      </c>
      <c r="B133" s="44">
        <v>706</v>
      </c>
      <c r="C133" s="233" t="s">
        <v>782</v>
      </c>
      <c r="D133" s="233"/>
      <c r="E133" s="234">
        <f>E134</f>
        <v>2545.1</v>
      </c>
      <c r="F133" s="234">
        <f>F134</f>
        <v>2545.1</v>
      </c>
      <c r="G133" s="69"/>
      <c r="H133" s="69"/>
    </row>
    <row r="134" spans="1:8" ht="30.75">
      <c r="A134" s="232" t="s">
        <v>766</v>
      </c>
      <c r="B134" s="44">
        <v>706</v>
      </c>
      <c r="C134" s="233" t="s">
        <v>783</v>
      </c>
      <c r="D134" s="233"/>
      <c r="E134" s="234">
        <f>E135+E137</f>
        <v>2545.1</v>
      </c>
      <c r="F134" s="234">
        <f>F135+F137</f>
        <v>2545.1</v>
      </c>
      <c r="G134" s="69"/>
      <c r="H134" s="69"/>
    </row>
    <row r="135" spans="1:8" ht="46.5">
      <c r="A135" s="232" t="s">
        <v>857</v>
      </c>
      <c r="B135" s="44">
        <v>706</v>
      </c>
      <c r="C135" s="233" t="s">
        <v>794</v>
      </c>
      <c r="D135" s="233"/>
      <c r="E135" s="234">
        <f>E136</f>
        <v>672.4</v>
      </c>
      <c r="F135" s="234">
        <f>F136</f>
        <v>672.4</v>
      </c>
      <c r="G135" s="69"/>
      <c r="H135" s="69"/>
    </row>
    <row r="136" spans="1:8" ht="30.75">
      <c r="A136" s="232" t="s">
        <v>536</v>
      </c>
      <c r="B136" s="44">
        <v>706</v>
      </c>
      <c r="C136" s="233" t="s">
        <v>794</v>
      </c>
      <c r="D136" s="233" t="s">
        <v>483</v>
      </c>
      <c r="E136" s="234">
        <v>672.4</v>
      </c>
      <c r="F136" s="234">
        <v>672.4</v>
      </c>
      <c r="G136" s="69"/>
      <c r="H136" s="69"/>
    </row>
    <row r="137" spans="1:8" ht="46.5">
      <c r="A137" s="232" t="s">
        <v>725</v>
      </c>
      <c r="B137" s="44">
        <v>706</v>
      </c>
      <c r="C137" s="233" t="s">
        <v>795</v>
      </c>
      <c r="D137" s="233"/>
      <c r="E137" s="234">
        <f>E138</f>
        <v>1872.7</v>
      </c>
      <c r="F137" s="234">
        <f>F138</f>
        <v>1872.7</v>
      </c>
      <c r="G137" s="69"/>
      <c r="H137" s="69"/>
    </row>
    <row r="138" spans="1:8" ht="30.75">
      <c r="A138" s="232" t="s">
        <v>536</v>
      </c>
      <c r="B138" s="44">
        <v>706</v>
      </c>
      <c r="C138" s="233" t="s">
        <v>795</v>
      </c>
      <c r="D138" s="233" t="s">
        <v>483</v>
      </c>
      <c r="E138" s="234">
        <v>1872.7</v>
      </c>
      <c r="F138" s="234">
        <v>1872.7</v>
      </c>
      <c r="G138" s="69"/>
      <c r="H138" s="69"/>
    </row>
    <row r="139" spans="1:8" ht="30.75">
      <c r="A139" s="232" t="s">
        <v>254</v>
      </c>
      <c r="B139" s="44">
        <v>706</v>
      </c>
      <c r="C139" s="233" t="s">
        <v>615</v>
      </c>
      <c r="D139" s="233"/>
      <c r="E139" s="234">
        <f>E140+E149+E152+E155</f>
        <v>80921</v>
      </c>
      <c r="F139" s="234">
        <f>F140+F149+F152+F155</f>
        <v>80347</v>
      </c>
      <c r="G139" s="69"/>
      <c r="H139" s="69"/>
    </row>
    <row r="140" spans="1:8" ht="46.5">
      <c r="A140" s="232" t="s">
        <v>617</v>
      </c>
      <c r="B140" s="44">
        <v>706</v>
      </c>
      <c r="C140" s="233" t="s">
        <v>616</v>
      </c>
      <c r="D140" s="233"/>
      <c r="E140" s="234">
        <f>E141+E143+E145+E147</f>
        <v>46802</v>
      </c>
      <c r="F140" s="234">
        <f>F141+F143+F145+F147</f>
        <v>47222</v>
      </c>
      <c r="G140" s="69"/>
      <c r="H140" s="69"/>
    </row>
    <row r="141" spans="1:8" ht="15">
      <c r="A141" s="232" t="s">
        <v>531</v>
      </c>
      <c r="B141" s="44">
        <v>706</v>
      </c>
      <c r="C141" s="233" t="s">
        <v>618</v>
      </c>
      <c r="D141" s="233"/>
      <c r="E141" s="234">
        <f>E142</f>
        <v>27977</v>
      </c>
      <c r="F141" s="234">
        <f>F142</f>
        <v>28317</v>
      </c>
      <c r="G141" s="69"/>
      <c r="H141" s="69"/>
    </row>
    <row r="142" spans="1:8" ht="30.75">
      <c r="A142" s="232" t="s">
        <v>490</v>
      </c>
      <c r="B142" s="44">
        <v>706</v>
      </c>
      <c r="C142" s="233" t="s">
        <v>618</v>
      </c>
      <c r="D142" s="233" t="s">
        <v>491</v>
      </c>
      <c r="E142" s="234">
        <v>27977</v>
      </c>
      <c r="F142" s="234">
        <v>28317</v>
      </c>
      <c r="G142" s="69"/>
      <c r="H142" s="69"/>
    </row>
    <row r="143" spans="1:8" ht="15">
      <c r="A143" s="232" t="s">
        <v>78</v>
      </c>
      <c r="B143" s="44">
        <v>706</v>
      </c>
      <c r="C143" s="233" t="s">
        <v>619</v>
      </c>
      <c r="D143" s="233"/>
      <c r="E143" s="234">
        <f>E144</f>
        <v>17825</v>
      </c>
      <c r="F143" s="234">
        <f>F144</f>
        <v>17905</v>
      </c>
      <c r="G143" s="69"/>
      <c r="H143" s="69"/>
    </row>
    <row r="144" spans="1:8" ht="30.75">
      <c r="A144" s="232" t="s">
        <v>490</v>
      </c>
      <c r="B144" s="44">
        <v>706</v>
      </c>
      <c r="C144" s="233" t="s">
        <v>619</v>
      </c>
      <c r="D144" s="233" t="s">
        <v>491</v>
      </c>
      <c r="E144" s="234">
        <v>17825</v>
      </c>
      <c r="F144" s="234">
        <v>17905</v>
      </c>
      <c r="G144" s="69"/>
      <c r="H144" s="69"/>
    </row>
    <row r="145" spans="1:8" ht="15">
      <c r="A145" s="232" t="s">
        <v>532</v>
      </c>
      <c r="B145" s="44">
        <v>706</v>
      </c>
      <c r="C145" s="233" t="s">
        <v>620</v>
      </c>
      <c r="D145" s="233"/>
      <c r="E145" s="234">
        <f>E146</f>
        <v>1000</v>
      </c>
      <c r="F145" s="234">
        <f>F146</f>
        <v>1000</v>
      </c>
      <c r="G145" s="69"/>
      <c r="H145" s="69"/>
    </row>
    <row r="146" spans="1:8" ht="30.75">
      <c r="A146" s="232" t="s">
        <v>536</v>
      </c>
      <c r="B146" s="44">
        <v>706</v>
      </c>
      <c r="C146" s="233" t="s">
        <v>620</v>
      </c>
      <c r="D146" s="233" t="s">
        <v>483</v>
      </c>
      <c r="E146" s="234">
        <v>1000</v>
      </c>
      <c r="F146" s="234">
        <v>1000</v>
      </c>
      <c r="G146" s="69"/>
      <c r="H146" s="69"/>
    </row>
    <row r="147" spans="1:8" ht="46.5">
      <c r="A147" s="232" t="s">
        <v>248</v>
      </c>
      <c r="B147" s="44">
        <v>706</v>
      </c>
      <c r="C147" s="233" t="s">
        <v>622</v>
      </c>
      <c r="D147" s="233"/>
      <c r="E147" s="234">
        <f>E148</f>
        <v>0</v>
      </c>
      <c r="F147" s="234">
        <f>F148</f>
        <v>0</v>
      </c>
      <c r="G147" s="69"/>
      <c r="H147" s="69"/>
    </row>
    <row r="148" spans="1:8" ht="30.75">
      <c r="A148" s="232" t="s">
        <v>490</v>
      </c>
      <c r="B148" s="44">
        <v>706</v>
      </c>
      <c r="C148" s="233" t="s">
        <v>622</v>
      </c>
      <c r="D148" s="233" t="s">
        <v>491</v>
      </c>
      <c r="E148" s="234">
        <v>0</v>
      </c>
      <c r="F148" s="234">
        <v>0</v>
      </c>
      <c r="G148" s="69"/>
      <c r="H148" s="69"/>
    </row>
    <row r="149" spans="1:8" ht="30.75">
      <c r="A149" s="232" t="s">
        <v>621</v>
      </c>
      <c r="B149" s="44">
        <v>706</v>
      </c>
      <c r="C149" s="233" t="s">
        <v>623</v>
      </c>
      <c r="D149" s="233"/>
      <c r="E149" s="234">
        <f>E150</f>
        <v>32009</v>
      </c>
      <c r="F149" s="234">
        <f>F150</f>
        <v>31015</v>
      </c>
      <c r="G149" s="69"/>
      <c r="H149" s="69"/>
    </row>
    <row r="150" spans="1:8" ht="15">
      <c r="A150" s="232" t="s">
        <v>77</v>
      </c>
      <c r="B150" s="44">
        <v>706</v>
      </c>
      <c r="C150" s="233" t="s">
        <v>624</v>
      </c>
      <c r="D150" s="233"/>
      <c r="E150" s="234">
        <f>E151</f>
        <v>32009</v>
      </c>
      <c r="F150" s="234">
        <f>F151</f>
        <v>31015</v>
      </c>
      <c r="G150" s="69"/>
      <c r="H150" s="69"/>
    </row>
    <row r="151" spans="1:8" ht="30.75">
      <c r="A151" s="232" t="s">
        <v>490</v>
      </c>
      <c r="B151" s="44">
        <v>706</v>
      </c>
      <c r="C151" s="233" t="s">
        <v>624</v>
      </c>
      <c r="D151" s="233" t="s">
        <v>491</v>
      </c>
      <c r="E151" s="234">
        <v>32009</v>
      </c>
      <c r="F151" s="234">
        <v>31015</v>
      </c>
      <c r="G151" s="69"/>
      <c r="H151" s="69"/>
    </row>
    <row r="152" spans="1:8" ht="30.75">
      <c r="A152" s="232" t="s">
        <v>718</v>
      </c>
      <c r="B152" s="44">
        <v>706</v>
      </c>
      <c r="C152" s="233" t="s">
        <v>625</v>
      </c>
      <c r="D152" s="233"/>
      <c r="E152" s="234">
        <f>E153</f>
        <v>1320</v>
      </c>
      <c r="F152" s="234">
        <f>F153</f>
        <v>1320</v>
      </c>
      <c r="G152" s="69"/>
      <c r="H152" s="69"/>
    </row>
    <row r="153" spans="1:8" ht="15">
      <c r="A153" s="232" t="s">
        <v>488</v>
      </c>
      <c r="B153" s="44">
        <v>706</v>
      </c>
      <c r="C153" s="233" t="s">
        <v>626</v>
      </c>
      <c r="D153" s="233"/>
      <c r="E153" s="234">
        <f>E154</f>
        <v>1320</v>
      </c>
      <c r="F153" s="234">
        <f>F154</f>
        <v>1320</v>
      </c>
      <c r="G153" s="69"/>
      <c r="H153" s="69"/>
    </row>
    <row r="154" spans="1:8" ht="30.75">
      <c r="A154" s="232" t="s">
        <v>536</v>
      </c>
      <c r="B154" s="44">
        <v>706</v>
      </c>
      <c r="C154" s="233" t="s">
        <v>626</v>
      </c>
      <c r="D154" s="233" t="s">
        <v>483</v>
      </c>
      <c r="E154" s="234">
        <v>1320</v>
      </c>
      <c r="F154" s="234">
        <v>1320</v>
      </c>
      <c r="G154" s="69"/>
      <c r="H154" s="69"/>
    </row>
    <row r="155" spans="1:8" ht="30.75">
      <c r="A155" s="232" t="s">
        <v>627</v>
      </c>
      <c r="B155" s="44">
        <v>706</v>
      </c>
      <c r="C155" s="233" t="s">
        <v>628</v>
      </c>
      <c r="D155" s="233"/>
      <c r="E155" s="234">
        <f>E156</f>
        <v>790</v>
      </c>
      <c r="F155" s="234">
        <f>F156</f>
        <v>790</v>
      </c>
      <c r="G155" s="69"/>
      <c r="H155" s="69"/>
    </row>
    <row r="156" spans="1:8" ht="30.75">
      <c r="A156" s="232" t="s">
        <v>489</v>
      </c>
      <c r="B156" s="44">
        <v>706</v>
      </c>
      <c r="C156" s="233" t="s">
        <v>629</v>
      </c>
      <c r="D156" s="233"/>
      <c r="E156" s="234">
        <f>E157</f>
        <v>790</v>
      </c>
      <c r="F156" s="234">
        <f>F157</f>
        <v>790</v>
      </c>
      <c r="G156" s="69"/>
      <c r="H156" s="69"/>
    </row>
    <row r="157" spans="1:8" ht="30.75">
      <c r="A157" s="232" t="s">
        <v>536</v>
      </c>
      <c r="B157" s="44">
        <v>706</v>
      </c>
      <c r="C157" s="233" t="s">
        <v>629</v>
      </c>
      <c r="D157" s="233" t="s">
        <v>483</v>
      </c>
      <c r="E157" s="234">
        <v>790</v>
      </c>
      <c r="F157" s="234">
        <v>790</v>
      </c>
      <c r="G157" s="69"/>
      <c r="H157" s="69"/>
    </row>
    <row r="158" spans="1:8" ht="30.75">
      <c r="A158" s="232" t="s">
        <v>256</v>
      </c>
      <c r="B158" s="44">
        <v>706</v>
      </c>
      <c r="C158" s="233" t="s">
        <v>630</v>
      </c>
      <c r="D158" s="233"/>
      <c r="E158" s="234">
        <f>E159+E164+E171+E182</f>
        <v>55989.4</v>
      </c>
      <c r="F158" s="234">
        <f>F159+F164+F171+F182</f>
        <v>56064.4</v>
      </c>
      <c r="G158" s="69"/>
      <c r="H158" s="69"/>
    </row>
    <row r="159" spans="1:8" ht="30.75">
      <c r="A159" s="232" t="s">
        <v>631</v>
      </c>
      <c r="B159" s="44">
        <v>706</v>
      </c>
      <c r="C159" s="233" t="s">
        <v>632</v>
      </c>
      <c r="D159" s="233"/>
      <c r="E159" s="234">
        <f>E160</f>
        <v>3396</v>
      </c>
      <c r="F159" s="234">
        <f>F160</f>
        <v>3396</v>
      </c>
      <c r="G159" s="69"/>
      <c r="H159" s="69"/>
    </row>
    <row r="160" spans="1:8" ht="15">
      <c r="A160" s="232" t="s">
        <v>535</v>
      </c>
      <c r="B160" s="44">
        <v>706</v>
      </c>
      <c r="C160" s="233" t="s">
        <v>633</v>
      </c>
      <c r="D160" s="233"/>
      <c r="E160" s="234">
        <f>E161+E162+E163</f>
        <v>3396</v>
      </c>
      <c r="F160" s="234">
        <f>F161+F162+F163</f>
        <v>3396</v>
      </c>
      <c r="G160" s="69"/>
      <c r="H160" s="69"/>
    </row>
    <row r="161" spans="1:8" ht="62.25">
      <c r="A161" s="232" t="s">
        <v>481</v>
      </c>
      <c r="B161" s="44">
        <v>706</v>
      </c>
      <c r="C161" s="233" t="s">
        <v>633</v>
      </c>
      <c r="D161" s="233" t="s">
        <v>482</v>
      </c>
      <c r="E161" s="234">
        <v>2690</v>
      </c>
      <c r="F161" s="234">
        <v>2690</v>
      </c>
      <c r="G161" s="69"/>
      <c r="H161" s="69"/>
    </row>
    <row r="162" spans="1:8" ht="30.75">
      <c r="A162" s="232" t="s">
        <v>536</v>
      </c>
      <c r="B162" s="44">
        <v>706</v>
      </c>
      <c r="C162" s="233" t="s">
        <v>633</v>
      </c>
      <c r="D162" s="233" t="s">
        <v>483</v>
      </c>
      <c r="E162" s="234">
        <v>695</v>
      </c>
      <c r="F162" s="234">
        <v>695</v>
      </c>
      <c r="G162" s="69"/>
      <c r="H162" s="69"/>
    </row>
    <row r="163" spans="1:8" ht="15">
      <c r="A163" s="232" t="s">
        <v>484</v>
      </c>
      <c r="B163" s="44">
        <v>706</v>
      </c>
      <c r="C163" s="233" t="s">
        <v>633</v>
      </c>
      <c r="D163" s="233" t="s">
        <v>485</v>
      </c>
      <c r="E163" s="234">
        <v>11</v>
      </c>
      <c r="F163" s="234">
        <v>11</v>
      </c>
      <c r="G163" s="69"/>
      <c r="H163" s="69"/>
    </row>
    <row r="164" spans="1:8" ht="46.5">
      <c r="A164" s="232" t="s">
        <v>634</v>
      </c>
      <c r="B164" s="44">
        <v>706</v>
      </c>
      <c r="C164" s="233" t="s">
        <v>635</v>
      </c>
      <c r="D164" s="233"/>
      <c r="E164" s="234">
        <f>E165+E169</f>
        <v>46121</v>
      </c>
      <c r="F164" s="234">
        <f>F165+F169</f>
        <v>46196</v>
      </c>
      <c r="G164" s="69"/>
      <c r="H164" s="69"/>
    </row>
    <row r="165" spans="1:8" ht="15">
      <c r="A165" s="232" t="s">
        <v>535</v>
      </c>
      <c r="B165" s="44">
        <v>706</v>
      </c>
      <c r="C165" s="233" t="s">
        <v>636</v>
      </c>
      <c r="D165" s="233"/>
      <c r="E165" s="234">
        <f>E166+E167+E168</f>
        <v>43872</v>
      </c>
      <c r="F165" s="234">
        <f>F166+F167+F168</f>
        <v>43947</v>
      </c>
      <c r="G165" s="69"/>
      <c r="H165" s="69"/>
    </row>
    <row r="166" spans="1:8" ht="62.25">
      <c r="A166" s="232" t="s">
        <v>481</v>
      </c>
      <c r="B166" s="44">
        <v>706</v>
      </c>
      <c r="C166" s="233" t="s">
        <v>636</v>
      </c>
      <c r="D166" s="233" t="s">
        <v>482</v>
      </c>
      <c r="E166" s="234">
        <v>32673</v>
      </c>
      <c r="F166" s="234">
        <v>32673</v>
      </c>
      <c r="G166" s="69"/>
      <c r="H166" s="69"/>
    </row>
    <row r="167" spans="1:8" ht="30.75">
      <c r="A167" s="232" t="s">
        <v>536</v>
      </c>
      <c r="B167" s="44">
        <v>706</v>
      </c>
      <c r="C167" s="233" t="s">
        <v>636</v>
      </c>
      <c r="D167" s="233" t="s">
        <v>483</v>
      </c>
      <c r="E167" s="234">
        <v>10984</v>
      </c>
      <c r="F167" s="234">
        <v>11060</v>
      </c>
      <c r="G167" s="69"/>
      <c r="H167" s="69"/>
    </row>
    <row r="168" spans="1:8" ht="15">
      <c r="A168" s="232" t="s">
        <v>484</v>
      </c>
      <c r="B168" s="44">
        <v>706</v>
      </c>
      <c r="C168" s="233" t="s">
        <v>636</v>
      </c>
      <c r="D168" s="233" t="s">
        <v>485</v>
      </c>
      <c r="E168" s="234">
        <v>215</v>
      </c>
      <c r="F168" s="234">
        <v>214</v>
      </c>
      <c r="G168" s="69"/>
      <c r="H168" s="69"/>
    </row>
    <row r="169" spans="1:8" ht="30.75">
      <c r="A169" s="232" t="s">
        <v>363</v>
      </c>
      <c r="B169" s="44">
        <v>706</v>
      </c>
      <c r="C169" s="233" t="s">
        <v>637</v>
      </c>
      <c r="D169" s="233"/>
      <c r="E169" s="234">
        <f>E170</f>
        <v>2249</v>
      </c>
      <c r="F169" s="234">
        <f>F170</f>
        <v>2249</v>
      </c>
      <c r="G169" s="69"/>
      <c r="H169" s="69"/>
    </row>
    <row r="170" spans="1:8" ht="62.25">
      <c r="A170" s="232" t="s">
        <v>481</v>
      </c>
      <c r="B170" s="44">
        <v>706</v>
      </c>
      <c r="C170" s="233" t="s">
        <v>637</v>
      </c>
      <c r="D170" s="233" t="s">
        <v>482</v>
      </c>
      <c r="E170" s="234">
        <v>2249</v>
      </c>
      <c r="F170" s="234">
        <v>2249</v>
      </c>
      <c r="G170" s="69"/>
      <c r="H170" s="69"/>
    </row>
    <row r="171" spans="1:8" ht="46.5">
      <c r="A171" s="232" t="s">
        <v>638</v>
      </c>
      <c r="B171" s="44">
        <v>706</v>
      </c>
      <c r="C171" s="233" t="s">
        <v>639</v>
      </c>
      <c r="D171" s="233"/>
      <c r="E171" s="234">
        <f>E172+E174+E177+E179</f>
        <v>6472.400000000001</v>
      </c>
      <c r="F171" s="234">
        <f>F172+F174+F177+F179</f>
        <v>6472.400000000001</v>
      </c>
      <c r="G171" s="69"/>
      <c r="H171" s="69"/>
    </row>
    <row r="172" spans="1:8" ht="46.5">
      <c r="A172" s="232" t="s">
        <v>486</v>
      </c>
      <c r="B172" s="44">
        <v>706</v>
      </c>
      <c r="C172" s="233" t="s">
        <v>640</v>
      </c>
      <c r="D172" s="233"/>
      <c r="E172" s="234">
        <f>E173</f>
        <v>1571.1</v>
      </c>
      <c r="F172" s="234">
        <f>F173</f>
        <v>1571.1</v>
      </c>
      <c r="G172" s="69"/>
      <c r="H172" s="69"/>
    </row>
    <row r="173" spans="1:8" ht="15">
      <c r="A173" s="232" t="s">
        <v>29</v>
      </c>
      <c r="B173" s="44">
        <v>706</v>
      </c>
      <c r="C173" s="233" t="s">
        <v>640</v>
      </c>
      <c r="D173" s="233" t="s">
        <v>493</v>
      </c>
      <c r="E173" s="234">
        <v>1571.1</v>
      </c>
      <c r="F173" s="234">
        <v>1571.1</v>
      </c>
      <c r="G173" s="69"/>
      <c r="H173" s="69"/>
    </row>
    <row r="174" spans="1:8" ht="30.75">
      <c r="A174" s="232" t="s">
        <v>90</v>
      </c>
      <c r="B174" s="44">
        <v>706</v>
      </c>
      <c r="C174" s="233" t="s">
        <v>643</v>
      </c>
      <c r="D174" s="233"/>
      <c r="E174" s="234">
        <f>E175+E176</f>
        <v>3635</v>
      </c>
      <c r="F174" s="234">
        <f>F175+F176</f>
        <v>3635</v>
      </c>
      <c r="G174" s="69"/>
      <c r="H174" s="69"/>
    </row>
    <row r="175" spans="1:8" ht="62.25">
      <c r="A175" s="232" t="s">
        <v>481</v>
      </c>
      <c r="B175" s="44">
        <v>706</v>
      </c>
      <c r="C175" s="233" t="s">
        <v>643</v>
      </c>
      <c r="D175" s="233" t="s">
        <v>482</v>
      </c>
      <c r="E175" s="234">
        <v>3290</v>
      </c>
      <c r="F175" s="234">
        <v>3290</v>
      </c>
      <c r="G175" s="69"/>
      <c r="H175" s="69"/>
    </row>
    <row r="176" spans="1:8" ht="30.75">
      <c r="A176" s="232" t="s">
        <v>536</v>
      </c>
      <c r="B176" s="44">
        <v>706</v>
      </c>
      <c r="C176" s="233" t="s">
        <v>643</v>
      </c>
      <c r="D176" s="233" t="s">
        <v>483</v>
      </c>
      <c r="E176" s="234">
        <v>345</v>
      </c>
      <c r="F176" s="234">
        <v>345</v>
      </c>
      <c r="G176" s="69"/>
      <c r="H176" s="69"/>
    </row>
    <row r="177" spans="1:8" ht="46.5">
      <c r="A177" s="232" t="s">
        <v>244</v>
      </c>
      <c r="B177" s="44">
        <v>706</v>
      </c>
      <c r="C177" s="233" t="s">
        <v>641</v>
      </c>
      <c r="D177" s="233"/>
      <c r="E177" s="234">
        <f>E178</f>
        <v>998</v>
      </c>
      <c r="F177" s="234">
        <f>F178</f>
        <v>998</v>
      </c>
      <c r="G177" s="69"/>
      <c r="H177" s="69"/>
    </row>
    <row r="178" spans="1:8" ht="62.25">
      <c r="A178" s="232" t="s">
        <v>481</v>
      </c>
      <c r="B178" s="44">
        <v>706</v>
      </c>
      <c r="C178" s="233" t="s">
        <v>641</v>
      </c>
      <c r="D178" s="233" t="s">
        <v>482</v>
      </c>
      <c r="E178" s="234">
        <v>998</v>
      </c>
      <c r="F178" s="234">
        <v>998</v>
      </c>
      <c r="G178" s="69"/>
      <c r="H178" s="69"/>
    </row>
    <row r="179" spans="1:8" ht="30.75">
      <c r="A179" s="232" t="s">
        <v>245</v>
      </c>
      <c r="B179" s="44">
        <v>706</v>
      </c>
      <c r="C179" s="233" t="s">
        <v>642</v>
      </c>
      <c r="D179" s="233"/>
      <c r="E179" s="234">
        <f>E180+E181</f>
        <v>268.3</v>
      </c>
      <c r="F179" s="234">
        <f>F180+F181</f>
        <v>268.3</v>
      </c>
      <c r="G179" s="69"/>
      <c r="H179" s="69"/>
    </row>
    <row r="180" spans="1:8" ht="62.25">
      <c r="A180" s="232" t="s">
        <v>481</v>
      </c>
      <c r="B180" s="44">
        <v>706</v>
      </c>
      <c r="C180" s="233" t="s">
        <v>642</v>
      </c>
      <c r="D180" s="233" t="s">
        <v>482</v>
      </c>
      <c r="E180" s="234">
        <v>145</v>
      </c>
      <c r="F180" s="234">
        <v>145</v>
      </c>
      <c r="G180" s="69"/>
      <c r="H180" s="69"/>
    </row>
    <row r="181" spans="1:8" ht="30.75">
      <c r="A181" s="232" t="s">
        <v>536</v>
      </c>
      <c r="B181" s="44">
        <v>706</v>
      </c>
      <c r="C181" s="233" t="s">
        <v>642</v>
      </c>
      <c r="D181" s="233" t="s">
        <v>483</v>
      </c>
      <c r="E181" s="234">
        <v>123.3</v>
      </c>
      <c r="F181" s="234">
        <v>123.3</v>
      </c>
      <c r="G181" s="69"/>
      <c r="H181" s="69"/>
    </row>
    <row r="182" spans="1:8" ht="30.75">
      <c r="A182" s="232" t="s">
        <v>644</v>
      </c>
      <c r="B182" s="44">
        <v>706</v>
      </c>
      <c r="C182" s="233" t="s">
        <v>645</v>
      </c>
      <c r="D182" s="233"/>
      <c r="E182" s="234">
        <f>E183</f>
        <v>0</v>
      </c>
      <c r="F182" s="234">
        <f>F183</f>
        <v>0</v>
      </c>
      <c r="G182" s="69"/>
      <c r="H182" s="69"/>
    </row>
    <row r="183" spans="1:8" ht="15">
      <c r="A183" s="232" t="s">
        <v>538</v>
      </c>
      <c r="B183" s="44">
        <v>706</v>
      </c>
      <c r="C183" s="233" t="s">
        <v>646</v>
      </c>
      <c r="D183" s="233"/>
      <c r="E183" s="234">
        <f>E184</f>
        <v>0</v>
      </c>
      <c r="F183" s="234">
        <f>F184</f>
        <v>0</v>
      </c>
      <c r="G183" s="69"/>
      <c r="H183" s="69"/>
    </row>
    <row r="184" spans="1:8" ht="30.75">
      <c r="A184" s="232" t="s">
        <v>536</v>
      </c>
      <c r="B184" s="44">
        <v>706</v>
      </c>
      <c r="C184" s="233" t="s">
        <v>646</v>
      </c>
      <c r="D184" s="233" t="s">
        <v>483</v>
      </c>
      <c r="E184" s="234">
        <v>0</v>
      </c>
      <c r="F184" s="234">
        <v>0</v>
      </c>
      <c r="G184" s="69"/>
      <c r="H184" s="69"/>
    </row>
    <row r="185" spans="1:8" ht="62.25">
      <c r="A185" s="232" t="s">
        <v>647</v>
      </c>
      <c r="B185" s="44">
        <v>706</v>
      </c>
      <c r="C185" s="233" t="s">
        <v>648</v>
      </c>
      <c r="D185" s="233"/>
      <c r="E185" s="234">
        <f>E186+E189+E192+E198+E201+E202+E219+E226</f>
        <v>48765.399999999994</v>
      </c>
      <c r="F185" s="234">
        <f>F186+F189+F192+F198+F201+F202+F219+F226</f>
        <v>47551.799999999996</v>
      </c>
      <c r="G185" s="69"/>
      <c r="H185" s="69"/>
    </row>
    <row r="186" spans="1:8" ht="30.75">
      <c r="A186" s="232" t="s">
        <v>649</v>
      </c>
      <c r="B186" s="44">
        <v>706</v>
      </c>
      <c r="C186" s="233" t="s">
        <v>650</v>
      </c>
      <c r="D186" s="233"/>
      <c r="E186" s="234">
        <f>E187</f>
        <v>2000</v>
      </c>
      <c r="F186" s="234">
        <f>F187</f>
        <v>2000</v>
      </c>
      <c r="G186" s="69"/>
      <c r="H186" s="69"/>
    </row>
    <row r="187" spans="1:8" ht="30.75">
      <c r="A187" s="232" t="s">
        <v>805</v>
      </c>
      <c r="B187" s="44">
        <v>706</v>
      </c>
      <c r="C187" s="233" t="s">
        <v>806</v>
      </c>
      <c r="D187" s="233"/>
      <c r="E187" s="234">
        <f>E188</f>
        <v>2000</v>
      </c>
      <c r="F187" s="234">
        <f>F188</f>
        <v>2000</v>
      </c>
      <c r="G187" s="69"/>
      <c r="H187" s="69"/>
    </row>
    <row r="188" spans="1:8" ht="30.75">
      <c r="A188" s="232" t="s">
        <v>544</v>
      </c>
      <c r="B188" s="44">
        <v>706</v>
      </c>
      <c r="C188" s="233" t="s">
        <v>806</v>
      </c>
      <c r="D188" s="233" t="s">
        <v>498</v>
      </c>
      <c r="E188" s="234">
        <v>2000</v>
      </c>
      <c r="F188" s="234">
        <v>2000</v>
      </c>
      <c r="G188" s="69"/>
      <c r="H188" s="69"/>
    </row>
    <row r="189" spans="1:8" ht="62.25">
      <c r="A189" s="232" t="s">
        <v>719</v>
      </c>
      <c r="B189" s="44">
        <v>706</v>
      </c>
      <c r="C189" s="233" t="s">
        <v>654</v>
      </c>
      <c r="D189" s="233"/>
      <c r="E189" s="234">
        <f>E190</f>
        <v>8000</v>
      </c>
      <c r="F189" s="234">
        <f>F190</f>
        <v>8000</v>
      </c>
      <c r="G189" s="69"/>
      <c r="H189" s="69"/>
    </row>
    <row r="190" spans="1:8" ht="15">
      <c r="A190" s="232" t="s">
        <v>798</v>
      </c>
      <c r="B190" s="44">
        <v>706</v>
      </c>
      <c r="C190" s="233" t="s">
        <v>807</v>
      </c>
      <c r="D190" s="233"/>
      <c r="E190" s="234">
        <f>E191</f>
        <v>8000</v>
      </c>
      <c r="F190" s="234">
        <f>F191</f>
        <v>8000</v>
      </c>
      <c r="G190" s="69"/>
      <c r="H190" s="69"/>
    </row>
    <row r="191" spans="1:8" ht="30.75">
      <c r="A191" s="232" t="s">
        <v>544</v>
      </c>
      <c r="B191" s="44">
        <v>706</v>
      </c>
      <c r="C191" s="233" t="s">
        <v>807</v>
      </c>
      <c r="D191" s="233" t="s">
        <v>498</v>
      </c>
      <c r="E191" s="234">
        <v>8000</v>
      </c>
      <c r="F191" s="234">
        <v>8000</v>
      </c>
      <c r="G191" s="69"/>
      <c r="H191" s="69"/>
    </row>
    <row r="192" spans="1:8" ht="46.5">
      <c r="A192" s="232" t="s">
        <v>720</v>
      </c>
      <c r="B192" s="44">
        <v>706</v>
      </c>
      <c r="C192" s="233" t="s">
        <v>655</v>
      </c>
      <c r="D192" s="233"/>
      <c r="E192" s="234">
        <f>E193+E196</f>
        <v>13150</v>
      </c>
      <c r="F192" s="234">
        <f>F193+F196</f>
        <v>13150</v>
      </c>
      <c r="G192" s="69"/>
      <c r="H192" s="69"/>
    </row>
    <row r="193" spans="1:8" ht="15">
      <c r="A193" s="232" t="s">
        <v>247</v>
      </c>
      <c r="B193" s="44">
        <v>706</v>
      </c>
      <c r="C193" s="233" t="s">
        <v>656</v>
      </c>
      <c r="D193" s="233"/>
      <c r="E193" s="234">
        <f>E194+E195</f>
        <v>5050</v>
      </c>
      <c r="F193" s="234">
        <f>F194+F195</f>
        <v>5050</v>
      </c>
      <c r="G193" s="69"/>
      <c r="H193" s="69"/>
    </row>
    <row r="194" spans="1:8" ht="30.75">
      <c r="A194" s="232" t="s">
        <v>536</v>
      </c>
      <c r="B194" s="44">
        <v>706</v>
      </c>
      <c r="C194" s="233" t="s">
        <v>656</v>
      </c>
      <c r="D194" s="233" t="s">
        <v>483</v>
      </c>
      <c r="E194" s="234">
        <v>50</v>
      </c>
      <c r="F194" s="234">
        <v>50</v>
      </c>
      <c r="G194" s="69"/>
      <c r="H194" s="69"/>
    </row>
    <row r="195" spans="1:8" ht="15">
      <c r="A195" s="232" t="s">
        <v>29</v>
      </c>
      <c r="B195" s="44">
        <v>706</v>
      </c>
      <c r="C195" s="233" t="s">
        <v>656</v>
      </c>
      <c r="D195" s="233" t="s">
        <v>493</v>
      </c>
      <c r="E195" s="234">
        <v>5000</v>
      </c>
      <c r="F195" s="234">
        <v>5000</v>
      </c>
      <c r="G195" s="69"/>
      <c r="H195" s="69"/>
    </row>
    <row r="196" spans="1:8" ht="62.25">
      <c r="A196" s="232" t="s">
        <v>850</v>
      </c>
      <c r="B196" s="44">
        <v>706</v>
      </c>
      <c r="C196" s="233" t="s">
        <v>657</v>
      </c>
      <c r="D196" s="233"/>
      <c r="E196" s="234">
        <f>E197</f>
        <v>8100</v>
      </c>
      <c r="F196" s="234">
        <f>F197</f>
        <v>8100</v>
      </c>
      <c r="G196" s="69"/>
      <c r="H196" s="69"/>
    </row>
    <row r="197" spans="1:8" ht="15">
      <c r="A197" s="232" t="s">
        <v>29</v>
      </c>
      <c r="B197" s="44">
        <v>706</v>
      </c>
      <c r="C197" s="233" t="s">
        <v>657</v>
      </c>
      <c r="D197" s="233" t="s">
        <v>493</v>
      </c>
      <c r="E197" s="234">
        <v>8100</v>
      </c>
      <c r="F197" s="234">
        <v>8100</v>
      </c>
      <c r="G197" s="69"/>
      <c r="H197" s="69"/>
    </row>
    <row r="198" spans="1:8" ht="46.5">
      <c r="A198" s="232" t="s">
        <v>658</v>
      </c>
      <c r="B198" s="44">
        <v>706</v>
      </c>
      <c r="C198" s="233" t="s">
        <v>730</v>
      </c>
      <c r="D198" s="233"/>
      <c r="E198" s="234">
        <f>E199</f>
        <v>100</v>
      </c>
      <c r="F198" s="234">
        <f>F199</f>
        <v>100</v>
      </c>
      <c r="G198" s="69"/>
      <c r="H198" s="69"/>
    </row>
    <row r="199" spans="1:8" ht="78">
      <c r="A199" s="232" t="s">
        <v>816</v>
      </c>
      <c r="B199" s="44">
        <v>706</v>
      </c>
      <c r="C199" s="233" t="s">
        <v>817</v>
      </c>
      <c r="D199" s="233"/>
      <c r="E199" s="234">
        <f>E200</f>
        <v>100</v>
      </c>
      <c r="F199" s="234">
        <f>F200</f>
        <v>100</v>
      </c>
      <c r="G199" s="69"/>
      <c r="H199" s="69"/>
    </row>
    <row r="200" spans="1:8" ht="30.75">
      <c r="A200" s="232" t="s">
        <v>536</v>
      </c>
      <c r="B200" s="44">
        <v>706</v>
      </c>
      <c r="C200" s="233" t="s">
        <v>817</v>
      </c>
      <c r="D200" s="233" t="s">
        <v>483</v>
      </c>
      <c r="E200" s="234">
        <v>100</v>
      </c>
      <c r="F200" s="234">
        <v>100</v>
      </c>
      <c r="G200" s="69"/>
      <c r="H200" s="69"/>
    </row>
    <row r="201" spans="1:8" ht="30.75">
      <c r="A201" s="232" t="s">
        <v>659</v>
      </c>
      <c r="B201" s="44">
        <v>706</v>
      </c>
      <c r="C201" s="233" t="s">
        <v>660</v>
      </c>
      <c r="D201" s="233"/>
      <c r="E201" s="234">
        <v>0</v>
      </c>
      <c r="F201" s="234">
        <v>0</v>
      </c>
      <c r="G201" s="69"/>
      <c r="H201" s="69"/>
    </row>
    <row r="202" spans="1:8" ht="46.5">
      <c r="A202" s="232" t="s">
        <v>661</v>
      </c>
      <c r="B202" s="44">
        <v>706</v>
      </c>
      <c r="C202" s="233" t="s">
        <v>662</v>
      </c>
      <c r="D202" s="233"/>
      <c r="E202" s="234">
        <f>E203+E205+E211+E207+E209+E215+E217+E213</f>
        <v>20977.2</v>
      </c>
      <c r="F202" s="234">
        <f>F203+F205+F211+F207+F209+F215+F217+F213</f>
        <v>20013.7</v>
      </c>
      <c r="G202" s="69"/>
      <c r="H202" s="69"/>
    </row>
    <row r="203" spans="1:8" ht="30.75">
      <c r="A203" s="232" t="s">
        <v>863</v>
      </c>
      <c r="B203" s="44">
        <v>706</v>
      </c>
      <c r="C203" s="233" t="s">
        <v>853</v>
      </c>
      <c r="D203" s="233"/>
      <c r="E203" s="234">
        <f>E204</f>
        <v>383.9</v>
      </c>
      <c r="F203" s="234">
        <f>F204</f>
        <v>383.9</v>
      </c>
      <c r="G203" s="69"/>
      <c r="H203" s="69"/>
    </row>
    <row r="204" spans="1:8" ht="15">
      <c r="A204" s="232" t="s">
        <v>495</v>
      </c>
      <c r="B204" s="44">
        <v>706</v>
      </c>
      <c r="C204" s="233" t="s">
        <v>853</v>
      </c>
      <c r="D204" s="233" t="s">
        <v>494</v>
      </c>
      <c r="E204" s="234">
        <v>383.9</v>
      </c>
      <c r="F204" s="234">
        <v>383.9</v>
      </c>
      <c r="G204" s="69"/>
      <c r="H204" s="69"/>
    </row>
    <row r="205" spans="1:8" ht="46.5">
      <c r="A205" s="232" t="s">
        <v>864</v>
      </c>
      <c r="B205" s="44">
        <v>706</v>
      </c>
      <c r="C205" s="233" t="s">
        <v>854</v>
      </c>
      <c r="D205" s="233"/>
      <c r="E205" s="234">
        <f>E206</f>
        <v>1162.2</v>
      </c>
      <c r="F205" s="234">
        <f>F206</f>
        <v>1162.2</v>
      </c>
      <c r="G205" s="69"/>
      <c r="H205" s="69"/>
    </row>
    <row r="206" spans="1:8" ht="15">
      <c r="A206" s="232" t="s">
        <v>495</v>
      </c>
      <c r="B206" s="44">
        <v>706</v>
      </c>
      <c r="C206" s="233" t="s">
        <v>854</v>
      </c>
      <c r="D206" s="233" t="s">
        <v>494</v>
      </c>
      <c r="E206" s="234">
        <v>1162.2</v>
      </c>
      <c r="F206" s="234">
        <v>1162.2</v>
      </c>
      <c r="G206" s="69"/>
      <c r="H206" s="69"/>
    </row>
    <row r="207" spans="1:8" ht="78">
      <c r="A207" s="232" t="s">
        <v>558</v>
      </c>
      <c r="B207" s="44">
        <v>706</v>
      </c>
      <c r="C207" s="233" t="s">
        <v>750</v>
      </c>
      <c r="D207" s="233"/>
      <c r="E207" s="234">
        <f>E208</f>
        <v>8686</v>
      </c>
      <c r="F207" s="234">
        <f>F208</f>
        <v>8686</v>
      </c>
      <c r="G207" s="69"/>
      <c r="H207" s="69"/>
    </row>
    <row r="208" spans="1:8" ht="30.75">
      <c r="A208" s="232" t="s">
        <v>544</v>
      </c>
      <c r="B208" s="44">
        <v>706</v>
      </c>
      <c r="C208" s="233" t="s">
        <v>750</v>
      </c>
      <c r="D208" s="233" t="s">
        <v>498</v>
      </c>
      <c r="E208" s="234">
        <v>8686</v>
      </c>
      <c r="F208" s="234">
        <v>8686</v>
      </c>
      <c r="G208" s="69"/>
      <c r="H208" s="69"/>
    </row>
    <row r="209" spans="1:8" ht="78">
      <c r="A209" s="232" t="s">
        <v>523</v>
      </c>
      <c r="B209" s="44">
        <v>706</v>
      </c>
      <c r="C209" s="233" t="s">
        <v>664</v>
      </c>
      <c r="D209" s="233"/>
      <c r="E209" s="234">
        <f>E210</f>
        <v>500</v>
      </c>
      <c r="F209" s="234">
        <f>F210</f>
        <v>500</v>
      </c>
      <c r="G209" s="69"/>
      <c r="H209" s="69"/>
    </row>
    <row r="210" spans="1:8" ht="30.75">
      <c r="A210" s="232" t="s">
        <v>536</v>
      </c>
      <c r="B210" s="44">
        <v>706</v>
      </c>
      <c r="C210" s="233" t="s">
        <v>664</v>
      </c>
      <c r="D210" s="233" t="s">
        <v>483</v>
      </c>
      <c r="E210" s="234">
        <v>500</v>
      </c>
      <c r="F210" s="234">
        <v>500</v>
      </c>
      <c r="G210" s="69"/>
      <c r="H210" s="69"/>
    </row>
    <row r="211" spans="1:8" ht="30.75">
      <c r="A211" s="232" t="s">
        <v>928</v>
      </c>
      <c r="B211" s="44">
        <v>706</v>
      </c>
      <c r="C211" s="233" t="s">
        <v>855</v>
      </c>
      <c r="D211" s="233"/>
      <c r="E211" s="234">
        <f>E212</f>
        <v>5589.3</v>
      </c>
      <c r="F211" s="234">
        <f>F212</f>
        <v>5589.3</v>
      </c>
      <c r="G211" s="69"/>
      <c r="H211" s="69"/>
    </row>
    <row r="212" spans="1:8" ht="15">
      <c r="A212" s="232" t="s">
        <v>495</v>
      </c>
      <c r="B212" s="44">
        <v>706</v>
      </c>
      <c r="C212" s="233" t="s">
        <v>855</v>
      </c>
      <c r="D212" s="233" t="s">
        <v>494</v>
      </c>
      <c r="E212" s="234">
        <v>5589.3</v>
      </c>
      <c r="F212" s="234">
        <v>5589.3</v>
      </c>
      <c r="G212" s="69"/>
      <c r="H212" s="69"/>
    </row>
    <row r="213" spans="1:8" ht="30.75">
      <c r="A213" s="232" t="s">
        <v>862</v>
      </c>
      <c r="B213" s="44">
        <v>706</v>
      </c>
      <c r="C213" s="233" t="s">
        <v>975</v>
      </c>
      <c r="D213" s="233"/>
      <c r="E213" s="234">
        <v>3175.8</v>
      </c>
      <c r="F213" s="234">
        <v>2212.3</v>
      </c>
      <c r="G213" s="69"/>
      <c r="H213" s="69"/>
    </row>
    <row r="214" spans="1:8" ht="15">
      <c r="A214" s="232" t="s">
        <v>495</v>
      </c>
      <c r="B214" s="44">
        <v>706</v>
      </c>
      <c r="C214" s="233" t="s">
        <v>975</v>
      </c>
      <c r="D214" s="233" t="s">
        <v>494</v>
      </c>
      <c r="E214" s="234">
        <v>3175.8</v>
      </c>
      <c r="F214" s="234">
        <v>2212.3</v>
      </c>
      <c r="G214" s="69"/>
      <c r="H214" s="69"/>
    </row>
    <row r="215" spans="1:8" ht="30.75">
      <c r="A215" s="232" t="s">
        <v>865</v>
      </c>
      <c r="B215" s="44">
        <v>706</v>
      </c>
      <c r="C215" s="233" t="s">
        <v>802</v>
      </c>
      <c r="D215" s="233"/>
      <c r="E215" s="234">
        <f>E216</f>
        <v>800</v>
      </c>
      <c r="F215" s="234">
        <f>F216</f>
        <v>800</v>
      </c>
      <c r="G215" s="69"/>
      <c r="H215" s="69"/>
    </row>
    <row r="216" spans="1:8" ht="15">
      <c r="A216" s="232" t="s">
        <v>495</v>
      </c>
      <c r="B216" s="44">
        <v>706</v>
      </c>
      <c r="C216" s="233" t="s">
        <v>802</v>
      </c>
      <c r="D216" s="233" t="s">
        <v>494</v>
      </c>
      <c r="E216" s="234">
        <v>800</v>
      </c>
      <c r="F216" s="234">
        <v>800</v>
      </c>
      <c r="G216" s="69"/>
      <c r="H216" s="69"/>
    </row>
    <row r="217" spans="1:8" ht="30.75">
      <c r="A217" s="232" t="s">
        <v>866</v>
      </c>
      <c r="B217" s="44">
        <v>706</v>
      </c>
      <c r="C217" s="233" t="s">
        <v>803</v>
      </c>
      <c r="D217" s="233"/>
      <c r="E217" s="234">
        <f>E218</f>
        <v>680</v>
      </c>
      <c r="F217" s="234">
        <f>F218</f>
        <v>680</v>
      </c>
      <c r="G217" s="69"/>
      <c r="H217" s="69"/>
    </row>
    <row r="218" spans="1:8" ht="15">
      <c r="A218" s="232" t="s">
        <v>495</v>
      </c>
      <c r="B218" s="44">
        <v>706</v>
      </c>
      <c r="C218" s="233" t="s">
        <v>803</v>
      </c>
      <c r="D218" s="233" t="s">
        <v>494</v>
      </c>
      <c r="E218" s="234">
        <v>680</v>
      </c>
      <c r="F218" s="234">
        <v>680</v>
      </c>
      <c r="G218" s="69"/>
      <c r="H218" s="69"/>
    </row>
    <row r="219" spans="1:8" ht="30.75">
      <c r="A219" s="232" t="s">
        <v>688</v>
      </c>
      <c r="B219" s="44">
        <v>706</v>
      </c>
      <c r="C219" s="233" t="s">
        <v>689</v>
      </c>
      <c r="D219" s="233"/>
      <c r="E219" s="234">
        <f>E220+E222+E224</f>
        <v>2750</v>
      </c>
      <c r="F219" s="234">
        <f>F220+F222+F224</f>
        <v>2750</v>
      </c>
      <c r="G219" s="69"/>
      <c r="H219" s="69"/>
    </row>
    <row r="220" spans="1:8" ht="30.75">
      <c r="A220" s="232" t="s">
        <v>214</v>
      </c>
      <c r="B220" s="44">
        <v>706</v>
      </c>
      <c r="C220" s="233" t="s">
        <v>709</v>
      </c>
      <c r="D220" s="233"/>
      <c r="E220" s="234">
        <f>E221</f>
        <v>1050</v>
      </c>
      <c r="F220" s="234">
        <f>F221</f>
        <v>1050</v>
      </c>
      <c r="G220" s="69"/>
      <c r="H220" s="69"/>
    </row>
    <row r="221" spans="1:8" ht="30.75">
      <c r="A221" s="232" t="s">
        <v>536</v>
      </c>
      <c r="B221" s="44">
        <v>706</v>
      </c>
      <c r="C221" s="233" t="s">
        <v>709</v>
      </c>
      <c r="D221" s="233" t="s">
        <v>483</v>
      </c>
      <c r="E221" s="234">
        <v>1050</v>
      </c>
      <c r="F221" s="234">
        <v>1050</v>
      </c>
      <c r="G221" s="69"/>
      <c r="H221" s="69"/>
    </row>
    <row r="222" spans="1:8" ht="30.75">
      <c r="A222" s="232" t="s">
        <v>121</v>
      </c>
      <c r="B222" s="44">
        <v>706</v>
      </c>
      <c r="C222" s="233" t="s">
        <v>710</v>
      </c>
      <c r="D222" s="233"/>
      <c r="E222" s="234">
        <f>E223</f>
        <v>600</v>
      </c>
      <c r="F222" s="234">
        <f>F223</f>
        <v>600</v>
      </c>
      <c r="G222" s="69"/>
      <c r="H222" s="69"/>
    </row>
    <row r="223" spans="1:8" ht="30.75">
      <c r="A223" s="232" t="s">
        <v>536</v>
      </c>
      <c r="B223" s="44">
        <v>706</v>
      </c>
      <c r="C223" s="233" t="s">
        <v>710</v>
      </c>
      <c r="D223" s="233" t="s">
        <v>483</v>
      </c>
      <c r="E223" s="234">
        <v>600</v>
      </c>
      <c r="F223" s="234">
        <v>600</v>
      </c>
      <c r="G223" s="69"/>
      <c r="H223" s="69"/>
    </row>
    <row r="224" spans="1:8" ht="15">
      <c r="A224" s="232" t="s">
        <v>408</v>
      </c>
      <c r="B224" s="44">
        <v>706</v>
      </c>
      <c r="C224" s="233" t="s">
        <v>711</v>
      </c>
      <c r="D224" s="233"/>
      <c r="E224" s="234">
        <f>E225</f>
        <v>1100</v>
      </c>
      <c r="F224" s="234">
        <f>F225</f>
        <v>1100</v>
      </c>
      <c r="G224" s="69"/>
      <c r="H224" s="69"/>
    </row>
    <row r="225" spans="1:8" ht="30.75">
      <c r="A225" s="232" t="s">
        <v>536</v>
      </c>
      <c r="B225" s="44">
        <v>706</v>
      </c>
      <c r="C225" s="233" t="s">
        <v>711</v>
      </c>
      <c r="D225" s="233" t="s">
        <v>483</v>
      </c>
      <c r="E225" s="234">
        <v>1100</v>
      </c>
      <c r="F225" s="234">
        <v>1100</v>
      </c>
      <c r="G225" s="69"/>
      <c r="H225" s="69"/>
    </row>
    <row r="226" spans="1:8" ht="30.75">
      <c r="A226" s="232" t="s">
        <v>708</v>
      </c>
      <c r="B226" s="44">
        <v>706</v>
      </c>
      <c r="C226" s="233" t="s">
        <v>712</v>
      </c>
      <c r="D226" s="233"/>
      <c r="E226" s="234">
        <f>E227+E229+E231</f>
        <v>1788.2</v>
      </c>
      <c r="F226" s="234">
        <f>F227+F229+F231</f>
        <v>1538.1000000000001</v>
      </c>
      <c r="G226" s="69"/>
      <c r="H226" s="69"/>
    </row>
    <row r="227" spans="1:8" ht="15">
      <c r="A227" s="232" t="s">
        <v>808</v>
      </c>
      <c r="B227" s="44">
        <v>706</v>
      </c>
      <c r="C227" s="233" t="s">
        <v>809</v>
      </c>
      <c r="D227" s="233"/>
      <c r="E227" s="234">
        <f>E228</f>
        <v>1308.5</v>
      </c>
      <c r="F227" s="234">
        <f>F228</f>
        <v>1058.4</v>
      </c>
      <c r="G227" s="69"/>
      <c r="H227" s="69"/>
    </row>
    <row r="228" spans="1:8" ht="30.75">
      <c r="A228" s="232" t="s">
        <v>536</v>
      </c>
      <c r="B228" s="44">
        <v>706</v>
      </c>
      <c r="C228" s="233" t="s">
        <v>809</v>
      </c>
      <c r="D228" s="233" t="s">
        <v>483</v>
      </c>
      <c r="E228" s="234">
        <v>1308.5</v>
      </c>
      <c r="F228" s="234">
        <v>1058.4</v>
      </c>
      <c r="G228" s="69"/>
      <c r="H228" s="69"/>
    </row>
    <row r="229" spans="1:8" ht="46.5">
      <c r="A229" s="232" t="s">
        <v>548</v>
      </c>
      <c r="B229" s="44">
        <v>706</v>
      </c>
      <c r="C229" s="233" t="s">
        <v>713</v>
      </c>
      <c r="D229" s="233"/>
      <c r="E229" s="234">
        <f>E230</f>
        <v>429.7</v>
      </c>
      <c r="F229" s="234">
        <f>F230</f>
        <v>429.7</v>
      </c>
      <c r="G229" s="69"/>
      <c r="H229" s="69"/>
    </row>
    <row r="230" spans="1:8" ht="30.75">
      <c r="A230" s="232" t="s">
        <v>536</v>
      </c>
      <c r="B230" s="44">
        <v>706</v>
      </c>
      <c r="C230" s="233" t="s">
        <v>713</v>
      </c>
      <c r="D230" s="233" t="s">
        <v>483</v>
      </c>
      <c r="E230" s="234">
        <v>429.7</v>
      </c>
      <c r="F230" s="234">
        <v>429.7</v>
      </c>
      <c r="G230" s="69"/>
      <c r="H230" s="69"/>
    </row>
    <row r="231" spans="1:8" ht="46.5">
      <c r="A231" s="232" t="s">
        <v>815</v>
      </c>
      <c r="B231" s="44">
        <v>706</v>
      </c>
      <c r="C231" s="233" t="s">
        <v>814</v>
      </c>
      <c r="D231" s="233"/>
      <c r="E231" s="234">
        <f>E232</f>
        <v>50</v>
      </c>
      <c r="F231" s="234">
        <f>F232</f>
        <v>50</v>
      </c>
      <c r="G231" s="69"/>
      <c r="H231" s="69"/>
    </row>
    <row r="232" spans="1:8" ht="30.75">
      <c r="A232" s="232" t="s">
        <v>536</v>
      </c>
      <c r="B232" s="44">
        <v>706</v>
      </c>
      <c r="C232" s="233" t="s">
        <v>814</v>
      </c>
      <c r="D232" s="233" t="s">
        <v>483</v>
      </c>
      <c r="E232" s="234">
        <v>50</v>
      </c>
      <c r="F232" s="234">
        <v>50</v>
      </c>
      <c r="G232" s="69"/>
      <c r="H232" s="69"/>
    </row>
    <row r="233" spans="1:8" ht="46.5">
      <c r="A233" s="232" t="s">
        <v>255</v>
      </c>
      <c r="B233" s="44">
        <v>706</v>
      </c>
      <c r="C233" s="44" t="s">
        <v>665</v>
      </c>
      <c r="D233" s="233"/>
      <c r="E233" s="234">
        <f>E234+E240</f>
        <v>77029</v>
      </c>
      <c r="F233" s="234">
        <f>F234+F240</f>
        <v>78682</v>
      </c>
      <c r="G233" s="69"/>
      <c r="H233" s="69"/>
    </row>
    <row r="234" spans="1:8" ht="30.75">
      <c r="A234" s="232" t="s">
        <v>666</v>
      </c>
      <c r="B234" s="44">
        <v>706</v>
      </c>
      <c r="C234" s="44" t="s">
        <v>667</v>
      </c>
      <c r="D234" s="233"/>
      <c r="E234" s="234">
        <f>E235+E238</f>
        <v>76749</v>
      </c>
      <c r="F234" s="234">
        <f>F235+F238</f>
        <v>78402</v>
      </c>
      <c r="G234" s="69"/>
      <c r="H234" s="69"/>
    </row>
    <row r="235" spans="1:8" ht="15">
      <c r="A235" s="232" t="s">
        <v>147</v>
      </c>
      <c r="B235" s="44">
        <v>706</v>
      </c>
      <c r="C235" s="233" t="s">
        <v>668</v>
      </c>
      <c r="D235" s="233"/>
      <c r="E235" s="234">
        <f>E236+E237</f>
        <v>21579</v>
      </c>
      <c r="F235" s="234">
        <f>F236+F237</f>
        <v>22397</v>
      </c>
      <c r="G235" s="69"/>
      <c r="H235" s="69"/>
    </row>
    <row r="236" spans="1:8" ht="30.75">
      <c r="A236" s="232" t="s">
        <v>536</v>
      </c>
      <c r="B236" s="44">
        <v>706</v>
      </c>
      <c r="C236" s="233" t="s">
        <v>668</v>
      </c>
      <c r="D236" s="233" t="s">
        <v>483</v>
      </c>
      <c r="E236" s="234">
        <v>16832</v>
      </c>
      <c r="F236" s="234">
        <v>17650</v>
      </c>
      <c r="G236" s="69"/>
      <c r="H236" s="69"/>
    </row>
    <row r="237" spans="1:8" ht="15">
      <c r="A237" s="232" t="s">
        <v>29</v>
      </c>
      <c r="B237" s="44">
        <v>706</v>
      </c>
      <c r="C237" s="233" t="s">
        <v>668</v>
      </c>
      <c r="D237" s="233" t="s">
        <v>493</v>
      </c>
      <c r="E237" s="234">
        <v>4747</v>
      </c>
      <c r="F237" s="234">
        <v>4747</v>
      </c>
      <c r="G237" s="69"/>
      <c r="H237" s="69"/>
    </row>
    <row r="238" spans="1:8" ht="46.5">
      <c r="A238" s="232" t="s">
        <v>823</v>
      </c>
      <c r="B238" s="44">
        <v>706</v>
      </c>
      <c r="C238" s="233" t="s">
        <v>822</v>
      </c>
      <c r="D238" s="233"/>
      <c r="E238" s="234">
        <f>E239</f>
        <v>55170</v>
      </c>
      <c r="F238" s="234">
        <f>F239</f>
        <v>56005</v>
      </c>
      <c r="G238" s="69"/>
      <c r="H238" s="69"/>
    </row>
    <row r="239" spans="1:8" ht="30.75">
      <c r="A239" s="232" t="s">
        <v>536</v>
      </c>
      <c r="B239" s="44">
        <v>706</v>
      </c>
      <c r="C239" s="233" t="s">
        <v>822</v>
      </c>
      <c r="D239" s="233" t="s">
        <v>483</v>
      </c>
      <c r="E239" s="234">
        <v>55170</v>
      </c>
      <c r="F239" s="234">
        <v>56005</v>
      </c>
      <c r="G239" s="69"/>
      <c r="H239" s="69"/>
    </row>
    <row r="240" spans="1:8" ht="30.75">
      <c r="A240" s="232" t="s">
        <v>669</v>
      </c>
      <c r="B240" s="44">
        <v>706</v>
      </c>
      <c r="C240" s="233" t="s">
        <v>670</v>
      </c>
      <c r="D240" s="233"/>
      <c r="E240" s="234">
        <f>E241</f>
        <v>280</v>
      </c>
      <c r="F240" s="234">
        <f>F241</f>
        <v>280</v>
      </c>
      <c r="G240" s="69"/>
      <c r="H240" s="69"/>
    </row>
    <row r="241" spans="1:8" ht="15">
      <c r="A241" s="232" t="s">
        <v>510</v>
      </c>
      <c r="B241" s="44">
        <v>706</v>
      </c>
      <c r="C241" s="44" t="s">
        <v>671</v>
      </c>
      <c r="D241" s="238"/>
      <c r="E241" s="234">
        <f>E242</f>
        <v>280</v>
      </c>
      <c r="F241" s="234">
        <f>F242</f>
        <v>280</v>
      </c>
      <c r="G241" s="69"/>
      <c r="H241" s="69"/>
    </row>
    <row r="242" spans="1:8" ht="15">
      <c r="A242" s="232" t="s">
        <v>484</v>
      </c>
      <c r="B242" s="44">
        <v>706</v>
      </c>
      <c r="C242" s="44" t="s">
        <v>671</v>
      </c>
      <c r="D242" s="233" t="s">
        <v>485</v>
      </c>
      <c r="E242" s="234">
        <v>280</v>
      </c>
      <c r="F242" s="234">
        <v>280</v>
      </c>
      <c r="G242" s="69"/>
      <c r="H242" s="69"/>
    </row>
    <row r="243" spans="1:8" ht="30.75">
      <c r="A243" s="232" t="s">
        <v>672</v>
      </c>
      <c r="B243" s="44">
        <v>706</v>
      </c>
      <c r="C243" s="233" t="s">
        <v>673</v>
      </c>
      <c r="D243" s="233"/>
      <c r="E243" s="234">
        <v>0</v>
      </c>
      <c r="F243" s="234">
        <v>0</v>
      </c>
      <c r="G243" s="69"/>
      <c r="H243" s="69"/>
    </row>
    <row r="244" spans="1:8" ht="46.5">
      <c r="A244" s="232" t="s">
        <v>674</v>
      </c>
      <c r="B244" s="44">
        <v>706</v>
      </c>
      <c r="C244" s="233" t="s">
        <v>675</v>
      </c>
      <c r="D244" s="233"/>
      <c r="E244" s="234">
        <f>E245+E248+E253</f>
        <v>3194</v>
      </c>
      <c r="F244" s="234">
        <f>F245+F248+F253</f>
        <v>3195</v>
      </c>
      <c r="G244" s="69"/>
      <c r="H244" s="69"/>
    </row>
    <row r="245" spans="1:8" ht="46.5">
      <c r="A245" s="232" t="s">
        <v>721</v>
      </c>
      <c r="B245" s="44">
        <v>706</v>
      </c>
      <c r="C245" s="233" t="s">
        <v>676</v>
      </c>
      <c r="D245" s="233"/>
      <c r="E245" s="234">
        <f>E246</f>
        <v>800</v>
      </c>
      <c r="F245" s="234">
        <f>F246</f>
        <v>800</v>
      </c>
      <c r="G245" s="69"/>
      <c r="H245" s="69"/>
    </row>
    <row r="246" spans="1:8" ht="15">
      <c r="A246" s="232" t="s">
        <v>277</v>
      </c>
      <c r="B246" s="44">
        <v>706</v>
      </c>
      <c r="C246" s="233" t="s">
        <v>677</v>
      </c>
      <c r="D246" s="233"/>
      <c r="E246" s="234">
        <f>E247</f>
        <v>800</v>
      </c>
      <c r="F246" s="234">
        <f>F247</f>
        <v>800</v>
      </c>
      <c r="G246" s="69"/>
      <c r="H246" s="69"/>
    </row>
    <row r="247" spans="1:6" ht="15">
      <c r="A247" s="232" t="s">
        <v>484</v>
      </c>
      <c r="B247" s="44">
        <v>706</v>
      </c>
      <c r="C247" s="233" t="s">
        <v>677</v>
      </c>
      <c r="D247" s="233" t="s">
        <v>485</v>
      </c>
      <c r="E247" s="234">
        <v>800</v>
      </c>
      <c r="F247" s="234">
        <v>800</v>
      </c>
    </row>
    <row r="248" spans="1:6" ht="46.5">
      <c r="A248" s="232" t="s">
        <v>722</v>
      </c>
      <c r="B248" s="44">
        <v>706</v>
      </c>
      <c r="C248" s="233" t="s">
        <v>678</v>
      </c>
      <c r="D248" s="233"/>
      <c r="E248" s="234">
        <f>E249</f>
        <v>2294</v>
      </c>
      <c r="F248" s="234">
        <f>F249</f>
        <v>2295</v>
      </c>
    </row>
    <row r="249" spans="1:6" ht="15">
      <c r="A249" s="232" t="s">
        <v>148</v>
      </c>
      <c r="B249" s="44">
        <v>706</v>
      </c>
      <c r="C249" s="233" t="s">
        <v>679</v>
      </c>
      <c r="D249" s="233"/>
      <c r="E249" s="234">
        <f>E250+E251+E252</f>
        <v>2294</v>
      </c>
      <c r="F249" s="234">
        <f>F250+F251+F252</f>
        <v>2295</v>
      </c>
    </row>
    <row r="250" spans="1:6" ht="62.25">
      <c r="A250" s="232" t="s">
        <v>481</v>
      </c>
      <c r="B250" s="44">
        <v>706</v>
      </c>
      <c r="C250" s="233" t="s">
        <v>679</v>
      </c>
      <c r="D250" s="233" t="s">
        <v>482</v>
      </c>
      <c r="E250" s="234">
        <v>1934</v>
      </c>
      <c r="F250" s="234">
        <v>1934</v>
      </c>
    </row>
    <row r="251" spans="1:6" ht="30.75">
      <c r="A251" s="232" t="s">
        <v>536</v>
      </c>
      <c r="B251" s="44">
        <v>706</v>
      </c>
      <c r="C251" s="233" t="s">
        <v>679</v>
      </c>
      <c r="D251" s="233" t="s">
        <v>483</v>
      </c>
      <c r="E251" s="234">
        <v>355</v>
      </c>
      <c r="F251" s="234">
        <v>356</v>
      </c>
    </row>
    <row r="252" spans="1:6" ht="15">
      <c r="A252" s="232" t="s">
        <v>484</v>
      </c>
      <c r="B252" s="44">
        <v>706</v>
      </c>
      <c r="C252" s="233" t="s">
        <v>679</v>
      </c>
      <c r="D252" s="233" t="s">
        <v>485</v>
      </c>
      <c r="E252" s="234">
        <v>5</v>
      </c>
      <c r="F252" s="234">
        <v>5</v>
      </c>
    </row>
    <row r="253" spans="1:6" ht="46.5">
      <c r="A253" s="232" t="s">
        <v>769</v>
      </c>
      <c r="B253" s="44">
        <v>706</v>
      </c>
      <c r="C253" s="233" t="s">
        <v>770</v>
      </c>
      <c r="D253" s="233"/>
      <c r="E253" s="234">
        <f>E254</f>
        <v>100</v>
      </c>
      <c r="F253" s="234">
        <f>F254</f>
        <v>100</v>
      </c>
    </row>
    <row r="254" spans="1:6" ht="30.75">
      <c r="A254" s="232" t="s">
        <v>799</v>
      </c>
      <c r="B254" s="44">
        <v>706</v>
      </c>
      <c r="C254" s="233" t="s">
        <v>771</v>
      </c>
      <c r="D254" s="233"/>
      <c r="E254" s="234">
        <f>E255</f>
        <v>100</v>
      </c>
      <c r="F254" s="234">
        <f>F255</f>
        <v>100</v>
      </c>
    </row>
    <row r="255" spans="1:6" ht="30.75">
      <c r="A255" s="232" t="s">
        <v>536</v>
      </c>
      <c r="B255" s="44">
        <v>706</v>
      </c>
      <c r="C255" s="233" t="s">
        <v>771</v>
      </c>
      <c r="D255" s="233" t="s">
        <v>483</v>
      </c>
      <c r="E255" s="234">
        <v>100</v>
      </c>
      <c r="F255" s="234">
        <v>100</v>
      </c>
    </row>
    <row r="256" spans="1:6" ht="30.75">
      <c r="A256" s="232" t="s">
        <v>680</v>
      </c>
      <c r="B256" s="44">
        <v>706</v>
      </c>
      <c r="C256" s="233" t="s">
        <v>681</v>
      </c>
      <c r="D256" s="233"/>
      <c r="E256" s="234">
        <f>E257+E260+E261</f>
        <v>960</v>
      </c>
      <c r="F256" s="234">
        <f>F257+F260+F261</f>
        <v>960</v>
      </c>
    </row>
    <row r="257" spans="1:6" ht="46.5">
      <c r="A257" s="232" t="s">
        <v>723</v>
      </c>
      <c r="B257" s="44">
        <v>706</v>
      </c>
      <c r="C257" s="233" t="s">
        <v>682</v>
      </c>
      <c r="D257" s="233"/>
      <c r="E257" s="234">
        <f>E258</f>
        <v>760</v>
      </c>
      <c r="F257" s="234">
        <f>F258</f>
        <v>760</v>
      </c>
    </row>
    <row r="258" spans="1:6" ht="15">
      <c r="A258" s="232" t="s">
        <v>148</v>
      </c>
      <c r="B258" s="44">
        <v>706</v>
      </c>
      <c r="C258" s="233" t="s">
        <v>683</v>
      </c>
      <c r="D258" s="233"/>
      <c r="E258" s="234">
        <f>E259</f>
        <v>760</v>
      </c>
      <c r="F258" s="234">
        <f>F259</f>
        <v>760</v>
      </c>
    </row>
    <row r="259" spans="1:6" ht="30.75">
      <c r="A259" s="232" t="s">
        <v>536</v>
      </c>
      <c r="B259" s="44">
        <v>706</v>
      </c>
      <c r="C259" s="233" t="s">
        <v>683</v>
      </c>
      <c r="D259" s="233" t="s">
        <v>483</v>
      </c>
      <c r="E259" s="234">
        <v>760</v>
      </c>
      <c r="F259" s="234">
        <v>760</v>
      </c>
    </row>
    <row r="260" spans="1:6" ht="30.75">
      <c r="A260" s="232" t="s">
        <v>724</v>
      </c>
      <c r="B260" s="44">
        <v>706</v>
      </c>
      <c r="C260" s="233" t="s">
        <v>684</v>
      </c>
      <c r="D260" s="233"/>
      <c r="E260" s="234">
        <v>0</v>
      </c>
      <c r="F260" s="234">
        <v>0</v>
      </c>
    </row>
    <row r="261" spans="1:6" ht="30.75">
      <c r="A261" s="232" t="s">
        <v>685</v>
      </c>
      <c r="B261" s="44">
        <v>706</v>
      </c>
      <c r="C261" s="233" t="s">
        <v>687</v>
      </c>
      <c r="D261" s="233"/>
      <c r="E261" s="234">
        <f>E262</f>
        <v>200</v>
      </c>
      <c r="F261" s="234">
        <f>F262</f>
        <v>200</v>
      </c>
    </row>
    <row r="262" spans="1:6" ht="15">
      <c r="A262" s="232" t="s">
        <v>161</v>
      </c>
      <c r="B262" s="44">
        <v>706</v>
      </c>
      <c r="C262" s="233" t="s">
        <v>686</v>
      </c>
      <c r="D262" s="233"/>
      <c r="E262" s="234">
        <f>E263</f>
        <v>200</v>
      </c>
      <c r="F262" s="234">
        <f>F263</f>
        <v>200</v>
      </c>
    </row>
    <row r="263" spans="1:6" ht="30.75">
      <c r="A263" s="232" t="s">
        <v>490</v>
      </c>
      <c r="B263" s="44">
        <v>706</v>
      </c>
      <c r="C263" s="233" t="s">
        <v>686</v>
      </c>
      <c r="D263" s="233" t="s">
        <v>491</v>
      </c>
      <c r="E263" s="234">
        <v>200</v>
      </c>
      <c r="F263" s="234">
        <v>200</v>
      </c>
    </row>
    <row r="264" spans="1:6" ht="50.25" customHeight="1">
      <c r="A264" s="25" t="s">
        <v>867</v>
      </c>
      <c r="B264" s="242">
        <v>792</v>
      </c>
      <c r="C264" s="24"/>
      <c r="D264" s="24"/>
      <c r="E264" s="27">
        <f>E265</f>
        <v>73033</v>
      </c>
      <c r="F264" s="27">
        <f>F265</f>
        <v>90959</v>
      </c>
    </row>
    <row r="265" spans="1:6" ht="46.5">
      <c r="A265" s="232" t="s">
        <v>123</v>
      </c>
      <c r="B265" s="44">
        <v>792</v>
      </c>
      <c r="C265" s="233" t="s">
        <v>589</v>
      </c>
      <c r="D265" s="233"/>
      <c r="E265" s="234">
        <f>E266+E271+E274</f>
        <v>73033</v>
      </c>
      <c r="F265" s="234">
        <f>F266+F271+F274</f>
        <v>90959</v>
      </c>
    </row>
    <row r="266" spans="1:8" ht="62.25">
      <c r="A266" s="232" t="s">
        <v>590</v>
      </c>
      <c r="B266" s="44">
        <v>792</v>
      </c>
      <c r="C266" s="233" t="s">
        <v>592</v>
      </c>
      <c r="D266" s="233"/>
      <c r="E266" s="234">
        <f>E267</f>
        <v>12308</v>
      </c>
      <c r="F266" s="234">
        <f>F267</f>
        <v>12319</v>
      </c>
      <c r="G266" s="69"/>
      <c r="H266" s="69"/>
    </row>
    <row r="267" spans="1:8" ht="15">
      <c r="A267" s="232" t="s">
        <v>343</v>
      </c>
      <c r="B267" s="44">
        <v>792</v>
      </c>
      <c r="C267" s="233" t="s">
        <v>818</v>
      </c>
      <c r="D267" s="233"/>
      <c r="E267" s="234">
        <f>E268+E269+E270</f>
        <v>12308</v>
      </c>
      <c r="F267" s="234">
        <f>F268+F269+F270</f>
        <v>12319</v>
      </c>
      <c r="G267" s="69"/>
      <c r="H267" s="69"/>
    </row>
    <row r="268" spans="1:8" ht="62.25">
      <c r="A268" s="232" t="s">
        <v>481</v>
      </c>
      <c r="B268" s="44">
        <v>792</v>
      </c>
      <c r="C268" s="233" t="s">
        <v>818</v>
      </c>
      <c r="D268" s="233" t="s">
        <v>482</v>
      </c>
      <c r="E268" s="234">
        <v>10779</v>
      </c>
      <c r="F268" s="234">
        <v>10779</v>
      </c>
      <c r="G268" s="69"/>
      <c r="H268" s="69"/>
    </row>
    <row r="269" spans="1:8" ht="30.75">
      <c r="A269" s="232" t="s">
        <v>536</v>
      </c>
      <c r="B269" s="44">
        <v>792</v>
      </c>
      <c r="C269" s="233" t="s">
        <v>818</v>
      </c>
      <c r="D269" s="233" t="s">
        <v>483</v>
      </c>
      <c r="E269" s="234">
        <v>1524</v>
      </c>
      <c r="F269" s="234">
        <v>1535</v>
      </c>
      <c r="G269" s="69"/>
      <c r="H269" s="69"/>
    </row>
    <row r="270" spans="1:8" ht="15">
      <c r="A270" s="232" t="s">
        <v>484</v>
      </c>
      <c r="B270" s="44">
        <v>792</v>
      </c>
      <c r="C270" s="233" t="s">
        <v>818</v>
      </c>
      <c r="D270" s="233" t="s">
        <v>485</v>
      </c>
      <c r="E270" s="234">
        <v>5</v>
      </c>
      <c r="F270" s="234">
        <v>5</v>
      </c>
      <c r="G270" s="69"/>
      <c r="H270" s="69"/>
    </row>
    <row r="271" spans="1:8" ht="62.25">
      <c r="A271" s="232" t="s">
        <v>591</v>
      </c>
      <c r="B271" s="44">
        <v>792</v>
      </c>
      <c r="C271" s="233" t="s">
        <v>594</v>
      </c>
      <c r="D271" s="233"/>
      <c r="E271" s="234">
        <f>E272</f>
        <v>44511</v>
      </c>
      <c r="F271" s="234">
        <f>F272</f>
        <v>45096</v>
      </c>
      <c r="G271" s="69"/>
      <c r="H271" s="69"/>
    </row>
    <row r="272" spans="1:8" ht="15">
      <c r="A272" s="232" t="s">
        <v>522</v>
      </c>
      <c r="B272" s="44">
        <v>792</v>
      </c>
      <c r="C272" s="233" t="s">
        <v>819</v>
      </c>
      <c r="D272" s="233"/>
      <c r="E272" s="234">
        <f>E273</f>
        <v>44511</v>
      </c>
      <c r="F272" s="234">
        <f>F273</f>
        <v>45096</v>
      </c>
      <c r="G272" s="69"/>
      <c r="H272" s="69"/>
    </row>
    <row r="273" spans="1:8" ht="15">
      <c r="A273" s="232" t="s">
        <v>29</v>
      </c>
      <c r="B273" s="44">
        <v>792</v>
      </c>
      <c r="C273" s="233" t="s">
        <v>819</v>
      </c>
      <c r="D273" s="233" t="s">
        <v>493</v>
      </c>
      <c r="E273" s="234">
        <v>44511</v>
      </c>
      <c r="F273" s="234">
        <v>45096</v>
      </c>
      <c r="G273" s="69"/>
      <c r="H273" s="69"/>
    </row>
    <row r="274" spans="1:6" ht="15">
      <c r="A274" s="15" t="s">
        <v>480</v>
      </c>
      <c r="B274" s="44">
        <v>792</v>
      </c>
      <c r="C274" s="233" t="s">
        <v>726</v>
      </c>
      <c r="D274" s="233"/>
      <c r="E274" s="234">
        <f>E275</f>
        <v>16214</v>
      </c>
      <c r="F274" s="234">
        <f>F275</f>
        <v>33544</v>
      </c>
    </row>
    <row r="275" spans="1:6" ht="15">
      <c r="A275" s="15" t="s">
        <v>257</v>
      </c>
      <c r="B275" s="44">
        <v>792</v>
      </c>
      <c r="C275" s="233" t="s">
        <v>726</v>
      </c>
      <c r="D275" s="44">
        <v>999</v>
      </c>
      <c r="E275" s="234">
        <v>16214</v>
      </c>
      <c r="F275" s="234">
        <v>33544</v>
      </c>
    </row>
    <row r="276" spans="1:6" ht="15">
      <c r="A276" s="25" t="s">
        <v>559</v>
      </c>
      <c r="B276" s="25"/>
      <c r="C276" s="31"/>
      <c r="D276" s="24"/>
      <c r="E276" s="27">
        <f>E13+E264</f>
        <v>1353513.6999999997</v>
      </c>
      <c r="F276" s="27">
        <f>F13+F264</f>
        <v>1375658.5999999999</v>
      </c>
    </row>
    <row r="277" spans="1:6" ht="15">
      <c r="A277" s="59"/>
      <c r="B277" s="59"/>
      <c r="C277" s="59"/>
      <c r="D277" s="70"/>
      <c r="E277" s="70"/>
      <c r="F277" s="71"/>
    </row>
    <row r="278" spans="1:6" ht="15">
      <c r="A278" s="314" t="s">
        <v>237</v>
      </c>
      <c r="B278" s="314"/>
      <c r="C278" s="314"/>
      <c r="D278" s="314"/>
      <c r="E278" s="314"/>
      <c r="F278" s="314"/>
    </row>
    <row r="279" spans="4:6" ht="15">
      <c r="D279" s="67"/>
      <c r="E279" s="67"/>
      <c r="F279" s="68"/>
    </row>
    <row r="280" ht="15">
      <c r="F280" s="95"/>
    </row>
    <row r="281" ht="15">
      <c r="F281" s="95"/>
    </row>
    <row r="282" ht="15">
      <c r="F282" s="95"/>
    </row>
    <row r="283" ht="15">
      <c r="F283" s="95"/>
    </row>
    <row r="284" ht="15">
      <c r="F284" s="95"/>
    </row>
    <row r="285" ht="15">
      <c r="F285" s="95"/>
    </row>
    <row r="286" ht="15">
      <c r="F286" s="95"/>
    </row>
    <row r="287" ht="15">
      <c r="F287" s="95"/>
    </row>
    <row r="288" ht="15">
      <c r="F288" s="95"/>
    </row>
    <row r="289" ht="15">
      <c r="F289" s="95"/>
    </row>
    <row r="290" ht="15">
      <c r="F290" s="95"/>
    </row>
    <row r="291" ht="15">
      <c r="F291" s="95"/>
    </row>
    <row r="292" ht="15">
      <c r="F292" s="95"/>
    </row>
    <row r="293" ht="15">
      <c r="F293" s="95"/>
    </row>
    <row r="294" ht="15">
      <c r="F294" s="95"/>
    </row>
    <row r="295" ht="15">
      <c r="F295" s="95"/>
    </row>
    <row r="296" ht="15">
      <c r="F296" s="95"/>
    </row>
    <row r="297" ht="15">
      <c r="F297" s="95"/>
    </row>
    <row r="298" ht="15">
      <c r="F298" s="95"/>
    </row>
    <row r="299" ht="15">
      <c r="F299" s="95"/>
    </row>
    <row r="300" ht="15">
      <c r="F300" s="95"/>
    </row>
    <row r="301" ht="15">
      <c r="F301" s="95"/>
    </row>
    <row r="302" ht="15">
      <c r="F302" s="95"/>
    </row>
    <row r="303" ht="15">
      <c r="F303" s="95"/>
    </row>
    <row r="304" ht="15">
      <c r="F304" s="95"/>
    </row>
    <row r="305" ht="15">
      <c r="F305" s="95"/>
    </row>
    <row r="306" ht="15">
      <c r="F306" s="95"/>
    </row>
    <row r="307" ht="15">
      <c r="F307" s="95"/>
    </row>
    <row r="308" ht="15">
      <c r="F308" s="95"/>
    </row>
    <row r="309" ht="15">
      <c r="F309" s="95"/>
    </row>
    <row r="310" ht="15">
      <c r="F310" s="95"/>
    </row>
    <row r="311" ht="15">
      <c r="F311" s="95"/>
    </row>
    <row r="312" ht="15">
      <c r="F312" s="95"/>
    </row>
  </sheetData>
  <sheetProtection/>
  <mergeCells count="15">
    <mergeCell ref="A7:I7"/>
    <mergeCell ref="F9:H9"/>
    <mergeCell ref="A8:H8"/>
    <mergeCell ref="A1:I1"/>
    <mergeCell ref="A2:I2"/>
    <mergeCell ref="A3:I3"/>
    <mergeCell ref="A4:I4"/>
    <mergeCell ref="A5:I5"/>
    <mergeCell ref="A6:I6"/>
    <mergeCell ref="A278:F278"/>
    <mergeCell ref="E10:F10"/>
    <mergeCell ref="A10:A11"/>
    <mergeCell ref="B10:B11"/>
    <mergeCell ref="C10:C11"/>
    <mergeCell ref="D10:D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6.125" style="147" customWidth="1"/>
    <col min="2" max="2" width="71.00390625" style="148" customWidth="1"/>
    <col min="3" max="3" width="14.125" style="148" customWidth="1"/>
    <col min="4" max="4" width="12.125" style="148" customWidth="1"/>
    <col min="5" max="16384" width="9.125" style="148" customWidth="1"/>
  </cols>
  <sheetData>
    <row r="1" spans="1:3" ht="15">
      <c r="A1" s="327" t="s">
        <v>462</v>
      </c>
      <c r="B1" s="327"/>
      <c r="C1" s="327"/>
    </row>
    <row r="2" spans="1:3" ht="15">
      <c r="A2" s="327" t="s">
        <v>461</v>
      </c>
      <c r="B2" s="327"/>
      <c r="C2" s="327"/>
    </row>
    <row r="3" spans="1:3" ht="15">
      <c r="A3" s="327" t="s">
        <v>463</v>
      </c>
      <c r="B3" s="327"/>
      <c r="C3" s="327"/>
    </row>
    <row r="4" spans="1:3" ht="15">
      <c r="A4" s="327" t="s">
        <v>464</v>
      </c>
      <c r="B4" s="327"/>
      <c r="C4" s="327"/>
    </row>
    <row r="5" spans="1:3" ht="15">
      <c r="A5" s="281" t="s">
        <v>835</v>
      </c>
      <c r="B5" s="281"/>
      <c r="C5" s="281"/>
    </row>
    <row r="6" ht="19.5" customHeight="1"/>
    <row r="7" spans="1:4" ht="50.25" customHeight="1">
      <c r="A7" s="324" t="s">
        <v>836</v>
      </c>
      <c r="B7" s="324"/>
      <c r="C7" s="324"/>
      <c r="D7" s="149"/>
    </row>
    <row r="8" ht="17.25" customHeight="1" thickBot="1">
      <c r="C8" s="258" t="s">
        <v>968</v>
      </c>
    </row>
    <row r="9" spans="1:3" ht="39.75" customHeight="1" thickBot="1">
      <c r="A9" s="150" t="s">
        <v>81</v>
      </c>
      <c r="B9" s="151" t="s">
        <v>338</v>
      </c>
      <c r="C9" s="134" t="s">
        <v>60</v>
      </c>
    </row>
    <row r="10" spans="1:3" ht="15">
      <c r="A10" s="152">
        <v>1</v>
      </c>
      <c r="B10" s="153" t="s">
        <v>371</v>
      </c>
      <c r="C10" s="119">
        <v>3008</v>
      </c>
    </row>
    <row r="11" spans="1:3" ht="16.5" customHeight="1">
      <c r="A11" s="154">
        <v>2</v>
      </c>
      <c r="B11" s="155" t="s">
        <v>372</v>
      </c>
      <c r="C11" s="146">
        <v>2425</v>
      </c>
    </row>
    <row r="12" spans="1:3" ht="15">
      <c r="A12" s="154">
        <v>3</v>
      </c>
      <c r="B12" s="155" t="s">
        <v>374</v>
      </c>
      <c r="C12" s="146">
        <v>2025</v>
      </c>
    </row>
    <row r="13" spans="1:3" ht="20.25" customHeight="1">
      <c r="A13" s="154">
        <v>4</v>
      </c>
      <c r="B13" s="155" t="s">
        <v>375</v>
      </c>
      <c r="C13" s="146">
        <v>2430</v>
      </c>
    </row>
    <row r="14" spans="1:3" ht="18" customHeight="1">
      <c r="A14" s="154">
        <v>5</v>
      </c>
      <c r="B14" s="155" t="s">
        <v>376</v>
      </c>
      <c r="C14" s="146">
        <v>3003</v>
      </c>
    </row>
    <row r="15" spans="1:3" ht="15">
      <c r="A15" s="154">
        <v>6</v>
      </c>
      <c r="B15" s="155" t="s">
        <v>377</v>
      </c>
      <c r="C15" s="146">
        <v>3001</v>
      </c>
    </row>
    <row r="16" spans="1:3" ht="15">
      <c r="A16" s="154">
        <v>7</v>
      </c>
      <c r="B16" s="155" t="s">
        <v>378</v>
      </c>
      <c r="C16" s="146">
        <v>3637</v>
      </c>
    </row>
    <row r="17" spans="1:3" ht="18" customHeight="1">
      <c r="A17" s="154">
        <v>8</v>
      </c>
      <c r="B17" s="155" t="s">
        <v>379</v>
      </c>
      <c r="C17" s="146">
        <v>2921</v>
      </c>
    </row>
    <row r="18" spans="1:3" ht="15">
      <c r="A18" s="154">
        <v>9</v>
      </c>
      <c r="B18" s="155" t="s">
        <v>380</v>
      </c>
      <c r="C18" s="146">
        <v>2229</v>
      </c>
    </row>
    <row r="19" spans="1:3" ht="18.75" customHeight="1">
      <c r="A19" s="154">
        <v>10</v>
      </c>
      <c r="B19" s="155" t="s">
        <v>262</v>
      </c>
      <c r="C19" s="146">
        <v>3034</v>
      </c>
    </row>
    <row r="20" spans="1:3" ht="15">
      <c r="A20" s="154">
        <v>11</v>
      </c>
      <c r="B20" s="155" t="s">
        <v>381</v>
      </c>
      <c r="C20" s="146">
        <v>2638</v>
      </c>
    </row>
    <row r="21" spans="1:3" ht="19.5" customHeight="1">
      <c r="A21" s="154">
        <v>12</v>
      </c>
      <c r="B21" s="155" t="s">
        <v>382</v>
      </c>
      <c r="C21" s="146">
        <v>3200</v>
      </c>
    </row>
    <row r="22" spans="1:3" ht="15">
      <c r="A22" s="154">
        <v>13</v>
      </c>
      <c r="B22" s="155" t="s">
        <v>383</v>
      </c>
      <c r="C22" s="146">
        <v>2395</v>
      </c>
    </row>
    <row r="23" spans="1:3" ht="20.25" customHeight="1">
      <c r="A23" s="154">
        <v>14</v>
      </c>
      <c r="B23" s="155" t="s">
        <v>385</v>
      </c>
      <c r="C23" s="146">
        <v>3187</v>
      </c>
    </row>
    <row r="24" spans="1:3" ht="15">
      <c r="A24" s="154">
        <v>15</v>
      </c>
      <c r="B24" s="155" t="s">
        <v>386</v>
      </c>
      <c r="C24" s="146">
        <v>2169</v>
      </c>
    </row>
    <row r="25" spans="1:3" ht="23.25" customHeight="1">
      <c r="A25" s="154">
        <v>16</v>
      </c>
      <c r="B25" s="155" t="s">
        <v>387</v>
      </c>
      <c r="C25" s="146">
        <v>2134</v>
      </c>
    </row>
    <row r="26" spans="1:3" ht="23.25" customHeight="1">
      <c r="A26" s="154">
        <v>17</v>
      </c>
      <c r="B26" s="155" t="s">
        <v>533</v>
      </c>
      <c r="C26" s="146">
        <v>0</v>
      </c>
    </row>
    <row r="27" spans="1:3" ht="15.75">
      <c r="A27" s="154"/>
      <c r="B27" s="156" t="s">
        <v>273</v>
      </c>
      <c r="C27" s="120">
        <f>C25+C24+C23+C22+C21+C20+C19+C18+C17+C16+C15+C14+C13+C12+C11+C10+C26</f>
        <v>43436</v>
      </c>
    </row>
    <row r="28" ht="19.5" customHeight="1"/>
    <row r="29" spans="1:5" ht="31.5" customHeight="1">
      <c r="A29" s="325" t="s">
        <v>460</v>
      </c>
      <c r="B29" s="326"/>
      <c r="C29" s="326"/>
      <c r="E29" s="157"/>
    </row>
  </sheetData>
  <sheetProtection/>
  <mergeCells count="7">
    <mergeCell ref="A7:C7"/>
    <mergeCell ref="A29:C29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9">
      <selection activeCell="J37" sqref="J37"/>
    </sheetView>
  </sheetViews>
  <sheetFormatPr defaultColWidth="9.125" defaultRowHeight="12.75"/>
  <cols>
    <col min="1" max="1" width="5.50390625" style="139" customWidth="1"/>
    <col min="2" max="2" width="61.25390625" style="121" customWidth="1"/>
    <col min="3" max="3" width="12.375" style="122" customWidth="1"/>
    <col min="4" max="4" width="13.875" style="121" customWidth="1"/>
    <col min="5" max="16384" width="9.125" style="121" customWidth="1"/>
  </cols>
  <sheetData>
    <row r="1" spans="1:4" ht="15">
      <c r="A1" s="281" t="s">
        <v>467</v>
      </c>
      <c r="B1" s="281"/>
      <c r="C1" s="281"/>
      <c r="D1" s="281"/>
    </row>
    <row r="2" spans="1:4" ht="15">
      <c r="A2" s="281" t="s">
        <v>466</v>
      </c>
      <c r="B2" s="281"/>
      <c r="C2" s="281"/>
      <c r="D2" s="281"/>
    </row>
    <row r="3" spans="1:4" ht="15">
      <c r="A3" s="281" t="s">
        <v>468</v>
      </c>
      <c r="B3" s="281"/>
      <c r="C3" s="281"/>
      <c r="D3" s="281"/>
    </row>
    <row r="4" spans="1:4" ht="15">
      <c r="A4" s="281" t="s">
        <v>469</v>
      </c>
      <c r="B4" s="281"/>
      <c r="C4" s="281"/>
      <c r="D4" s="281"/>
    </row>
    <row r="5" spans="1:4" ht="15">
      <c r="A5" s="281" t="s">
        <v>837</v>
      </c>
      <c r="B5" s="281"/>
      <c r="C5" s="281"/>
      <c r="D5" s="281"/>
    </row>
    <row r="6" ht="15" customHeight="1"/>
    <row r="7" spans="1:4" ht="49.5" customHeight="1">
      <c r="A7" s="324" t="s">
        <v>838</v>
      </c>
      <c r="B7" s="324"/>
      <c r="C7" s="324"/>
      <c r="D7" s="328"/>
    </row>
    <row r="8" ht="18" customHeight="1" thickBot="1">
      <c r="D8" s="140" t="s">
        <v>465</v>
      </c>
    </row>
    <row r="9" spans="1:4" ht="15.75" thickBot="1">
      <c r="A9" s="284" t="s">
        <v>511</v>
      </c>
      <c r="B9" s="284" t="s">
        <v>338</v>
      </c>
      <c r="C9" s="329" t="s">
        <v>60</v>
      </c>
      <c r="D9" s="330"/>
    </row>
    <row r="10" spans="1:4" ht="15.75" thickBot="1">
      <c r="A10" s="331"/>
      <c r="B10" s="331"/>
      <c r="C10" s="141" t="s">
        <v>890</v>
      </c>
      <c r="D10" s="142" t="s">
        <v>891</v>
      </c>
    </row>
    <row r="11" spans="1:4" ht="15">
      <c r="A11" s="143">
        <v>1</v>
      </c>
      <c r="B11" s="144" t="s">
        <v>371</v>
      </c>
      <c r="C11" s="145">
        <v>3079</v>
      </c>
      <c r="D11" s="145">
        <v>3116</v>
      </c>
    </row>
    <row r="12" spans="1:4" s="136" customFormat="1" ht="19.5" customHeight="1">
      <c r="A12" s="123">
        <v>2</v>
      </c>
      <c r="B12" s="124" t="s">
        <v>372</v>
      </c>
      <c r="C12" s="146">
        <v>2474</v>
      </c>
      <c r="D12" s="146">
        <v>2503</v>
      </c>
    </row>
    <row r="13" spans="1:4" s="136" customFormat="1" ht="15">
      <c r="A13" s="123">
        <v>3</v>
      </c>
      <c r="B13" s="124" t="s">
        <v>374</v>
      </c>
      <c r="C13" s="146">
        <v>2064</v>
      </c>
      <c r="D13" s="146">
        <v>2086</v>
      </c>
    </row>
    <row r="14" spans="1:4" s="136" customFormat="1" ht="20.25" customHeight="1">
      <c r="A14" s="123">
        <v>4</v>
      </c>
      <c r="B14" s="124" t="s">
        <v>375</v>
      </c>
      <c r="C14" s="146">
        <v>2482</v>
      </c>
      <c r="D14" s="146">
        <v>2516</v>
      </c>
    </row>
    <row r="15" spans="1:4" s="136" customFormat="1" ht="18" customHeight="1">
      <c r="A15" s="123">
        <v>5</v>
      </c>
      <c r="B15" s="124" t="s">
        <v>376</v>
      </c>
      <c r="C15" s="146">
        <v>3068</v>
      </c>
      <c r="D15" s="146">
        <v>3102</v>
      </c>
    </row>
    <row r="16" spans="1:4" s="136" customFormat="1" ht="15">
      <c r="A16" s="123">
        <v>6</v>
      </c>
      <c r="B16" s="124" t="s">
        <v>377</v>
      </c>
      <c r="C16" s="146">
        <v>3083</v>
      </c>
      <c r="D16" s="146">
        <v>3114</v>
      </c>
    </row>
    <row r="17" spans="1:4" s="136" customFormat="1" ht="15">
      <c r="A17" s="123">
        <v>7</v>
      </c>
      <c r="B17" s="124" t="s">
        <v>378</v>
      </c>
      <c r="C17" s="146">
        <v>3810</v>
      </c>
      <c r="D17" s="146">
        <v>3913</v>
      </c>
    </row>
    <row r="18" spans="1:4" s="136" customFormat="1" ht="18" customHeight="1">
      <c r="A18" s="123">
        <v>8</v>
      </c>
      <c r="B18" s="124" t="s">
        <v>379</v>
      </c>
      <c r="C18" s="146">
        <v>2974</v>
      </c>
      <c r="D18" s="146">
        <v>3001</v>
      </c>
    </row>
    <row r="19" spans="1:4" s="136" customFormat="1" ht="15">
      <c r="A19" s="123">
        <v>9</v>
      </c>
      <c r="B19" s="124" t="s">
        <v>380</v>
      </c>
      <c r="C19" s="146">
        <v>2288</v>
      </c>
      <c r="D19" s="146">
        <v>2334</v>
      </c>
    </row>
    <row r="20" spans="1:4" s="136" customFormat="1" ht="18.75" customHeight="1">
      <c r="A20" s="123">
        <v>10</v>
      </c>
      <c r="B20" s="124" t="s">
        <v>262</v>
      </c>
      <c r="C20" s="146">
        <v>3128</v>
      </c>
      <c r="D20" s="146">
        <v>3181</v>
      </c>
    </row>
    <row r="21" spans="1:4" s="136" customFormat="1" ht="15">
      <c r="A21" s="123">
        <v>11</v>
      </c>
      <c r="B21" s="124" t="s">
        <v>381</v>
      </c>
      <c r="C21" s="146">
        <v>2712</v>
      </c>
      <c r="D21" s="146">
        <v>2745</v>
      </c>
    </row>
    <row r="22" spans="1:4" s="136" customFormat="1" ht="19.5" customHeight="1">
      <c r="A22" s="123">
        <v>12</v>
      </c>
      <c r="B22" s="124" t="s">
        <v>382</v>
      </c>
      <c r="C22" s="146">
        <v>3234</v>
      </c>
      <c r="D22" s="146">
        <v>3241</v>
      </c>
    </row>
    <row r="23" spans="1:4" s="136" customFormat="1" ht="15">
      <c r="A23" s="123">
        <v>13</v>
      </c>
      <c r="B23" s="124" t="s">
        <v>383</v>
      </c>
      <c r="C23" s="146">
        <v>2445</v>
      </c>
      <c r="D23" s="146">
        <v>2488</v>
      </c>
    </row>
    <row r="24" spans="1:4" s="136" customFormat="1" ht="20.25" customHeight="1">
      <c r="A24" s="123">
        <v>14</v>
      </c>
      <c r="B24" s="124" t="s">
        <v>385</v>
      </c>
      <c r="C24" s="146">
        <v>3283</v>
      </c>
      <c r="D24" s="146">
        <v>3342</v>
      </c>
    </row>
    <row r="25" spans="1:4" s="136" customFormat="1" ht="15">
      <c r="A25" s="123">
        <v>15</v>
      </c>
      <c r="B25" s="124" t="s">
        <v>386</v>
      </c>
      <c r="C25" s="146">
        <v>2217</v>
      </c>
      <c r="D25" s="146">
        <v>2240</v>
      </c>
    </row>
    <row r="26" spans="1:4" s="136" customFormat="1" ht="18.75" customHeight="1">
      <c r="A26" s="123">
        <v>16</v>
      </c>
      <c r="B26" s="124" t="s">
        <v>387</v>
      </c>
      <c r="C26" s="146">
        <v>2170</v>
      </c>
      <c r="D26" s="146">
        <v>2174</v>
      </c>
    </row>
    <row r="27" spans="1:4" s="136" customFormat="1" ht="18.75" customHeight="1">
      <c r="A27" s="123">
        <v>17</v>
      </c>
      <c r="B27" s="124" t="s">
        <v>533</v>
      </c>
      <c r="C27" s="146">
        <v>0</v>
      </c>
      <c r="D27" s="146">
        <v>0</v>
      </c>
    </row>
    <row r="28" spans="1:4" ht="15.75">
      <c r="A28" s="123"/>
      <c r="B28" s="125" t="s">
        <v>273</v>
      </c>
      <c r="C28" s="120">
        <f>C26+C25+C24+C23+C22+C21+C20+C19+C18+C17+C16+C15+C14+C13+C12+C11+C27</f>
        <v>44511</v>
      </c>
      <c r="D28" s="120">
        <f>D26+D25+D24+D23+D22+D21+D20+D19+D18+D17+D16+D15+D14+D13+D12+D11+D27</f>
        <v>45096</v>
      </c>
    </row>
    <row r="29" ht="19.5" customHeight="1"/>
    <row r="30" spans="1:4" ht="15.75" customHeight="1">
      <c r="A30" s="325" t="s">
        <v>470</v>
      </c>
      <c r="B30" s="325"/>
      <c r="C30" s="325"/>
      <c r="D30" s="325"/>
    </row>
  </sheetData>
  <sheetProtection/>
  <mergeCells count="10">
    <mergeCell ref="A30:D30"/>
    <mergeCell ref="A7:D7"/>
    <mergeCell ref="A1:D1"/>
    <mergeCell ref="A2:D2"/>
    <mergeCell ref="A3:D3"/>
    <mergeCell ref="A4:D4"/>
    <mergeCell ref="A5:D5"/>
    <mergeCell ref="C9:D9"/>
    <mergeCell ref="B9:B10"/>
    <mergeCell ref="A9:A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6.50390625" style="122" customWidth="1"/>
    <col min="2" max="2" width="67.375" style="121" customWidth="1"/>
    <col min="3" max="3" width="19.50390625" style="121" customWidth="1"/>
    <col min="4" max="4" width="12.125" style="121" customWidth="1"/>
    <col min="5" max="16384" width="9.125" style="121" customWidth="1"/>
  </cols>
  <sheetData>
    <row r="1" spans="1:3" ht="15">
      <c r="A1" s="281" t="s">
        <v>917</v>
      </c>
      <c r="B1" s="281"/>
      <c r="C1" s="281"/>
    </row>
    <row r="2" spans="1:3" ht="15">
      <c r="A2" s="281" t="s">
        <v>91</v>
      </c>
      <c r="B2" s="281"/>
      <c r="C2" s="281"/>
    </row>
    <row r="3" spans="1:3" ht="15">
      <c r="A3" s="281" t="s">
        <v>92</v>
      </c>
      <c r="B3" s="281"/>
      <c r="C3" s="281"/>
    </row>
    <row r="4" spans="1:3" ht="15">
      <c r="A4" s="281" t="s">
        <v>93</v>
      </c>
      <c r="B4" s="281"/>
      <c r="C4" s="281"/>
    </row>
    <row r="5" spans="1:3" ht="15">
      <c r="A5" s="281" t="s">
        <v>839</v>
      </c>
      <c r="B5" s="281"/>
      <c r="C5" s="281"/>
    </row>
    <row r="7" spans="1:4" ht="34.5" customHeight="1">
      <c r="A7" s="324" t="s">
        <v>840</v>
      </c>
      <c r="B7" s="324"/>
      <c r="C7" s="324"/>
      <c r="D7" s="118"/>
    </row>
    <row r="8" spans="1:4" ht="15.75" customHeight="1">
      <c r="A8" s="118"/>
      <c r="B8" s="118"/>
      <c r="C8" s="118"/>
      <c r="D8" s="118"/>
    </row>
    <row r="9" ht="15.75" thickBot="1">
      <c r="C9" s="258" t="s">
        <v>968</v>
      </c>
    </row>
    <row r="10" spans="1:3" ht="31.5" thickBot="1">
      <c r="A10" s="134" t="s">
        <v>81</v>
      </c>
      <c r="B10" s="135" t="s">
        <v>338</v>
      </c>
      <c r="C10" s="134" t="s">
        <v>60</v>
      </c>
    </row>
    <row r="11" spans="1:3" ht="15">
      <c r="A11" s="128">
        <v>1</v>
      </c>
      <c r="B11" s="129" t="s">
        <v>371</v>
      </c>
      <c r="C11" s="119">
        <v>65</v>
      </c>
    </row>
    <row r="12" spans="1:3" ht="15">
      <c r="A12" s="127">
        <v>2</v>
      </c>
      <c r="B12" s="124" t="s">
        <v>372</v>
      </c>
      <c r="C12" s="119">
        <v>65</v>
      </c>
    </row>
    <row r="13" spans="1:3" ht="15">
      <c r="A13" s="127">
        <v>3</v>
      </c>
      <c r="B13" s="124" t="s">
        <v>374</v>
      </c>
      <c r="C13" s="119">
        <v>65</v>
      </c>
    </row>
    <row r="14" spans="1:3" ht="15">
      <c r="A14" s="127">
        <v>4</v>
      </c>
      <c r="B14" s="124" t="s">
        <v>375</v>
      </c>
      <c r="C14" s="119">
        <v>65</v>
      </c>
    </row>
    <row r="15" spans="1:3" ht="15">
      <c r="A15" s="127">
        <v>5</v>
      </c>
      <c r="B15" s="124" t="s">
        <v>376</v>
      </c>
      <c r="C15" s="119">
        <v>65</v>
      </c>
    </row>
    <row r="16" spans="1:3" ht="15">
      <c r="A16" s="127">
        <v>6</v>
      </c>
      <c r="B16" s="124" t="s">
        <v>377</v>
      </c>
      <c r="C16" s="119">
        <v>65</v>
      </c>
    </row>
    <row r="17" spans="1:3" ht="15">
      <c r="A17" s="127">
        <v>7</v>
      </c>
      <c r="B17" s="124" t="s">
        <v>378</v>
      </c>
      <c r="C17" s="119">
        <v>197.8</v>
      </c>
    </row>
    <row r="18" spans="1:3" ht="15">
      <c r="A18" s="127">
        <v>8</v>
      </c>
      <c r="B18" s="124" t="s">
        <v>379</v>
      </c>
      <c r="C18" s="119">
        <v>65</v>
      </c>
    </row>
    <row r="19" spans="1:3" ht="15">
      <c r="A19" s="127">
        <v>9</v>
      </c>
      <c r="B19" s="124" t="s">
        <v>380</v>
      </c>
      <c r="C19" s="119">
        <v>65</v>
      </c>
    </row>
    <row r="20" spans="1:3" ht="15">
      <c r="A20" s="127">
        <v>10</v>
      </c>
      <c r="B20" s="124" t="s">
        <v>262</v>
      </c>
      <c r="C20" s="119">
        <v>197.8</v>
      </c>
    </row>
    <row r="21" spans="1:3" ht="15">
      <c r="A21" s="127">
        <v>11</v>
      </c>
      <c r="B21" s="124" t="s">
        <v>381</v>
      </c>
      <c r="C21" s="119">
        <v>65</v>
      </c>
    </row>
    <row r="22" spans="1:3" ht="15">
      <c r="A22" s="127">
        <v>12</v>
      </c>
      <c r="B22" s="124" t="s">
        <v>382</v>
      </c>
      <c r="C22" s="119">
        <v>65</v>
      </c>
    </row>
    <row r="23" spans="1:3" ht="15">
      <c r="A23" s="127">
        <v>13</v>
      </c>
      <c r="B23" s="124" t="s">
        <v>383</v>
      </c>
      <c r="C23" s="119">
        <v>197.7</v>
      </c>
    </row>
    <row r="24" spans="1:3" ht="15">
      <c r="A24" s="127">
        <v>14</v>
      </c>
      <c r="B24" s="131" t="s">
        <v>385</v>
      </c>
      <c r="C24" s="119">
        <v>197.8</v>
      </c>
    </row>
    <row r="25" spans="1:3" ht="15">
      <c r="A25" s="127">
        <v>15</v>
      </c>
      <c r="B25" s="131" t="s">
        <v>386</v>
      </c>
      <c r="C25" s="119">
        <v>65</v>
      </c>
    </row>
    <row r="26" spans="1:3" ht="15">
      <c r="A26" s="127">
        <v>16</v>
      </c>
      <c r="B26" s="131" t="s">
        <v>387</v>
      </c>
      <c r="C26" s="119">
        <v>65</v>
      </c>
    </row>
    <row r="27" spans="1:3" ht="15.75">
      <c r="A27" s="127"/>
      <c r="B27" s="125" t="s">
        <v>273</v>
      </c>
      <c r="C27" s="120">
        <f>C26+C25+C24+C23+C22+C21+C20+C19+C18+C17+C16+C15+C14+C13+C12+C11</f>
        <v>1571.1</v>
      </c>
    </row>
    <row r="29" spans="1:5" ht="15">
      <c r="A29" s="332" t="s">
        <v>94</v>
      </c>
      <c r="B29" s="328"/>
      <c r="C29" s="328"/>
      <c r="E29" s="130"/>
    </row>
  </sheetData>
  <sheetProtection/>
  <mergeCells count="7">
    <mergeCell ref="A7:C7"/>
    <mergeCell ref="A29:C29"/>
    <mergeCell ref="A1:C1"/>
    <mergeCell ref="A2:C2"/>
    <mergeCell ref="A3:C3"/>
    <mergeCell ref="A4:C4"/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D8" sqref="D8"/>
    </sheetView>
  </sheetViews>
  <sheetFormatPr defaultColWidth="9.125" defaultRowHeight="12.75"/>
  <cols>
    <col min="1" max="1" width="6.50390625" style="122" customWidth="1"/>
    <col min="2" max="2" width="57.375" style="121" customWidth="1"/>
    <col min="3" max="3" width="13.50390625" style="121" customWidth="1"/>
    <col min="4" max="4" width="12.125" style="121" customWidth="1"/>
    <col min="5" max="16384" width="9.125" style="121" customWidth="1"/>
  </cols>
  <sheetData>
    <row r="1" spans="1:3" ht="15">
      <c r="A1" s="281" t="s">
        <v>964</v>
      </c>
      <c r="B1" s="281"/>
      <c r="C1" s="281"/>
    </row>
    <row r="2" spans="1:4" ht="15">
      <c r="A2" s="281" t="s">
        <v>91</v>
      </c>
      <c r="B2" s="281"/>
      <c r="C2" s="281"/>
      <c r="D2" s="333"/>
    </row>
    <row r="3" spans="1:4" ht="15">
      <c r="A3" s="281" t="s">
        <v>92</v>
      </c>
      <c r="B3" s="281"/>
      <c r="C3" s="281"/>
      <c r="D3" s="333"/>
    </row>
    <row r="4" spans="1:4" ht="15">
      <c r="A4" s="281" t="s">
        <v>93</v>
      </c>
      <c r="B4" s="281"/>
      <c r="C4" s="281"/>
      <c r="D4" s="333"/>
    </row>
    <row r="5" spans="1:4" ht="15">
      <c r="A5" s="281" t="s">
        <v>839</v>
      </c>
      <c r="B5" s="281"/>
      <c r="C5" s="281"/>
      <c r="D5" s="333"/>
    </row>
    <row r="7" spans="1:4" ht="45" customHeight="1">
      <c r="A7" s="324" t="s">
        <v>965</v>
      </c>
      <c r="B7" s="324"/>
      <c r="C7" s="324"/>
      <c r="D7" s="334"/>
    </row>
    <row r="8" ht="15.75" thickBot="1">
      <c r="D8" s="258" t="s">
        <v>968</v>
      </c>
    </row>
    <row r="9" spans="1:4" ht="15.75" thickBot="1">
      <c r="A9" s="339" t="s">
        <v>81</v>
      </c>
      <c r="B9" s="337" t="s">
        <v>338</v>
      </c>
      <c r="C9" s="335" t="s">
        <v>60</v>
      </c>
      <c r="D9" s="336"/>
    </row>
    <row r="10" spans="1:4" ht="15.75" thickBot="1">
      <c r="A10" s="340"/>
      <c r="B10" s="338"/>
      <c r="C10" s="253" t="s">
        <v>890</v>
      </c>
      <c r="D10" s="254" t="s">
        <v>891</v>
      </c>
    </row>
    <row r="11" spans="1:4" ht="15">
      <c r="A11" s="128">
        <v>1</v>
      </c>
      <c r="B11" s="129" t="s">
        <v>371</v>
      </c>
      <c r="C11" s="119">
        <v>65</v>
      </c>
      <c r="D11" s="255">
        <v>65</v>
      </c>
    </row>
    <row r="12" spans="1:4" ht="15">
      <c r="A12" s="127">
        <v>2</v>
      </c>
      <c r="B12" s="124" t="s">
        <v>372</v>
      </c>
      <c r="C12" s="119">
        <v>65</v>
      </c>
      <c r="D12" s="256">
        <v>65</v>
      </c>
    </row>
    <row r="13" spans="1:4" ht="15">
      <c r="A13" s="127">
        <v>3</v>
      </c>
      <c r="B13" s="124" t="s">
        <v>374</v>
      </c>
      <c r="C13" s="119">
        <v>65</v>
      </c>
      <c r="D13" s="256">
        <v>65</v>
      </c>
    </row>
    <row r="14" spans="1:4" ht="15">
      <c r="A14" s="127">
        <v>4</v>
      </c>
      <c r="B14" s="124" t="s">
        <v>375</v>
      </c>
      <c r="C14" s="119">
        <v>65</v>
      </c>
      <c r="D14" s="256">
        <v>65</v>
      </c>
    </row>
    <row r="15" spans="1:4" ht="15">
      <c r="A15" s="127">
        <v>5</v>
      </c>
      <c r="B15" s="124" t="s">
        <v>376</v>
      </c>
      <c r="C15" s="119">
        <v>65</v>
      </c>
      <c r="D15" s="256">
        <v>65</v>
      </c>
    </row>
    <row r="16" spans="1:4" ht="15">
      <c r="A16" s="127">
        <v>6</v>
      </c>
      <c r="B16" s="124" t="s">
        <v>377</v>
      </c>
      <c r="C16" s="119">
        <v>65</v>
      </c>
      <c r="D16" s="256">
        <v>65</v>
      </c>
    </row>
    <row r="17" spans="1:4" ht="15">
      <c r="A17" s="127">
        <v>7</v>
      </c>
      <c r="B17" s="124" t="s">
        <v>378</v>
      </c>
      <c r="C17" s="119">
        <v>197.8</v>
      </c>
      <c r="D17" s="256">
        <v>197.8</v>
      </c>
    </row>
    <row r="18" spans="1:4" ht="15">
      <c r="A18" s="127">
        <v>8</v>
      </c>
      <c r="B18" s="124" t="s">
        <v>379</v>
      </c>
      <c r="C18" s="119">
        <v>65</v>
      </c>
      <c r="D18" s="256">
        <v>65</v>
      </c>
    </row>
    <row r="19" spans="1:4" ht="15">
      <c r="A19" s="127">
        <v>9</v>
      </c>
      <c r="B19" s="124" t="s">
        <v>380</v>
      </c>
      <c r="C19" s="119">
        <v>65</v>
      </c>
      <c r="D19" s="256">
        <v>65</v>
      </c>
    </row>
    <row r="20" spans="1:4" ht="15">
      <c r="A20" s="127">
        <v>10</v>
      </c>
      <c r="B20" s="124" t="s">
        <v>262</v>
      </c>
      <c r="C20" s="119">
        <v>197.8</v>
      </c>
      <c r="D20" s="256">
        <v>197.8</v>
      </c>
    </row>
    <row r="21" spans="1:4" ht="15">
      <c r="A21" s="127">
        <v>11</v>
      </c>
      <c r="B21" s="124" t="s">
        <v>381</v>
      </c>
      <c r="C21" s="119">
        <v>65</v>
      </c>
      <c r="D21" s="256">
        <v>65</v>
      </c>
    </row>
    <row r="22" spans="1:4" ht="15">
      <c r="A22" s="127">
        <v>12</v>
      </c>
      <c r="B22" s="124" t="s">
        <v>382</v>
      </c>
      <c r="C22" s="119">
        <v>65</v>
      </c>
      <c r="D22" s="256">
        <v>65</v>
      </c>
    </row>
    <row r="23" spans="1:4" ht="15">
      <c r="A23" s="127">
        <v>13</v>
      </c>
      <c r="B23" s="124" t="s">
        <v>383</v>
      </c>
      <c r="C23" s="119">
        <v>197.7</v>
      </c>
      <c r="D23" s="256">
        <v>197.7</v>
      </c>
    </row>
    <row r="24" spans="1:4" ht="15">
      <c r="A24" s="127">
        <v>14</v>
      </c>
      <c r="B24" s="131" t="s">
        <v>385</v>
      </c>
      <c r="C24" s="119">
        <v>197.8</v>
      </c>
      <c r="D24" s="256">
        <v>197.8</v>
      </c>
    </row>
    <row r="25" spans="1:4" ht="15">
      <c r="A25" s="127">
        <v>15</v>
      </c>
      <c r="B25" s="131" t="s">
        <v>386</v>
      </c>
      <c r="C25" s="119">
        <v>65</v>
      </c>
      <c r="D25" s="256">
        <v>65</v>
      </c>
    </row>
    <row r="26" spans="1:4" ht="15">
      <c r="A26" s="127">
        <v>16</v>
      </c>
      <c r="B26" s="131" t="s">
        <v>387</v>
      </c>
      <c r="C26" s="119">
        <v>65</v>
      </c>
      <c r="D26" s="256">
        <v>65</v>
      </c>
    </row>
    <row r="27" spans="1:4" ht="15.75">
      <c r="A27" s="127"/>
      <c r="B27" s="125" t="s">
        <v>273</v>
      </c>
      <c r="C27" s="120">
        <f>C26+C25+C24+C23+C22+C21+C20+C19+C18+C17+C16+C15+C14+C13+C12+C11</f>
        <v>1571.1</v>
      </c>
      <c r="D27" s="257">
        <f>D26+D25+D24+D23+D22+D21+D20+D19+D18+D17+D16+D15+D14+D13+D12+D11</f>
        <v>1571.1</v>
      </c>
    </row>
    <row r="29" spans="1:5" ht="15">
      <c r="A29" s="332" t="s">
        <v>512</v>
      </c>
      <c r="B29" s="328"/>
      <c r="C29" s="328"/>
      <c r="D29" s="333"/>
      <c r="E29" s="130"/>
    </row>
  </sheetData>
  <sheetProtection/>
  <mergeCells count="10">
    <mergeCell ref="A2:D2"/>
    <mergeCell ref="A1:C1"/>
    <mergeCell ref="A29:D29"/>
    <mergeCell ref="A7:D7"/>
    <mergeCell ref="A5:D5"/>
    <mergeCell ref="A4:D4"/>
    <mergeCell ref="A3:D3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K7" sqref="K7"/>
    </sheetView>
  </sheetViews>
  <sheetFormatPr defaultColWidth="9.125" defaultRowHeight="12.75"/>
  <cols>
    <col min="1" max="1" width="7.125" style="77" customWidth="1"/>
    <col min="2" max="2" width="70.00390625" style="76" customWidth="1"/>
    <col min="3" max="3" width="16.00390625" style="76" customWidth="1"/>
    <col min="4" max="4" width="12.125" style="76" customWidth="1"/>
    <col min="5" max="16384" width="9.125" style="76" customWidth="1"/>
  </cols>
  <sheetData>
    <row r="1" spans="1:3" s="66" customFormat="1" ht="13.5">
      <c r="A1" s="341" t="s">
        <v>966</v>
      </c>
      <c r="B1" s="341"/>
      <c r="C1" s="341"/>
    </row>
    <row r="2" spans="1:3" s="66" customFormat="1" ht="13.5">
      <c r="A2" s="341" t="s">
        <v>96</v>
      </c>
      <c r="B2" s="341"/>
      <c r="C2" s="341"/>
    </row>
    <row r="3" spans="1:3" s="66" customFormat="1" ht="13.5">
      <c r="A3" s="341" t="s">
        <v>97</v>
      </c>
      <c r="B3" s="341"/>
      <c r="C3" s="341"/>
    </row>
    <row r="4" spans="1:3" s="66" customFormat="1" ht="13.5">
      <c r="A4" s="341" t="s">
        <v>98</v>
      </c>
      <c r="B4" s="341"/>
      <c r="C4" s="341"/>
    </row>
    <row r="5" spans="1:3" s="66" customFormat="1" ht="13.5">
      <c r="A5" s="341" t="s">
        <v>841</v>
      </c>
      <c r="B5" s="341"/>
      <c r="C5" s="341"/>
    </row>
    <row r="7" spans="1:4" ht="84" customHeight="1">
      <c r="A7" s="312" t="s">
        <v>969</v>
      </c>
      <c r="B7" s="312"/>
      <c r="C7" s="312"/>
      <c r="D7" s="65"/>
    </row>
    <row r="8" spans="1:4" ht="18" customHeight="1" thickBot="1">
      <c r="A8" s="65"/>
      <c r="B8" s="65"/>
      <c r="C8" s="258" t="s">
        <v>968</v>
      </c>
      <c r="D8" s="65"/>
    </row>
    <row r="9" spans="1:3" ht="15">
      <c r="A9" s="348" t="s">
        <v>81</v>
      </c>
      <c r="B9" s="346" t="s">
        <v>338</v>
      </c>
      <c r="C9" s="344" t="s">
        <v>60</v>
      </c>
    </row>
    <row r="10" spans="1:3" ht="15.75" thickBot="1">
      <c r="A10" s="349"/>
      <c r="B10" s="347"/>
      <c r="C10" s="345"/>
    </row>
    <row r="11" spans="1:3" ht="15">
      <c r="A11" s="81">
        <v>1</v>
      </c>
      <c r="B11" s="78" t="s">
        <v>371</v>
      </c>
      <c r="C11" s="74">
        <v>500</v>
      </c>
    </row>
    <row r="12" spans="1:3" ht="15">
      <c r="A12" s="82">
        <v>2</v>
      </c>
      <c r="B12" s="79" t="s">
        <v>372</v>
      </c>
      <c r="C12" s="74">
        <v>500</v>
      </c>
    </row>
    <row r="13" spans="1:3" ht="15">
      <c r="A13" s="82">
        <v>3</v>
      </c>
      <c r="B13" s="79" t="s">
        <v>374</v>
      </c>
      <c r="C13" s="74">
        <v>500</v>
      </c>
    </row>
    <row r="14" spans="1:3" ht="15">
      <c r="A14" s="82">
        <v>4</v>
      </c>
      <c r="B14" s="79" t="s">
        <v>375</v>
      </c>
      <c r="C14" s="74">
        <v>500</v>
      </c>
    </row>
    <row r="15" spans="1:3" ht="15">
      <c r="A15" s="82">
        <v>5</v>
      </c>
      <c r="B15" s="79" t="s">
        <v>376</v>
      </c>
      <c r="C15" s="74">
        <v>500</v>
      </c>
    </row>
    <row r="16" spans="1:3" ht="15">
      <c r="A16" s="82">
        <v>6</v>
      </c>
      <c r="B16" s="79" t="s">
        <v>377</v>
      </c>
      <c r="C16" s="74">
        <v>500</v>
      </c>
    </row>
    <row r="17" spans="1:3" ht="15">
      <c r="A17" s="82">
        <v>7</v>
      </c>
      <c r="B17" s="79" t="s">
        <v>378</v>
      </c>
      <c r="C17" s="74">
        <v>600</v>
      </c>
    </row>
    <row r="18" spans="1:3" ht="15">
      <c r="A18" s="82">
        <v>8</v>
      </c>
      <c r="B18" s="79" t="s">
        <v>379</v>
      </c>
      <c r="C18" s="74">
        <v>500</v>
      </c>
    </row>
    <row r="19" spans="1:3" ht="15">
      <c r="A19" s="82">
        <v>9</v>
      </c>
      <c r="B19" s="79" t="s">
        <v>380</v>
      </c>
      <c r="C19" s="74">
        <v>500</v>
      </c>
    </row>
    <row r="20" spans="1:3" ht="15">
      <c r="A20" s="82">
        <v>10</v>
      </c>
      <c r="B20" s="79" t="s">
        <v>262</v>
      </c>
      <c r="C20" s="74">
        <v>500</v>
      </c>
    </row>
    <row r="21" spans="1:3" ht="15">
      <c r="A21" s="82">
        <v>11</v>
      </c>
      <c r="B21" s="79" t="s">
        <v>381</v>
      </c>
      <c r="C21" s="74">
        <v>500</v>
      </c>
    </row>
    <row r="22" spans="1:3" ht="15">
      <c r="A22" s="82">
        <v>12</v>
      </c>
      <c r="B22" s="79" t="s">
        <v>382</v>
      </c>
      <c r="C22" s="74">
        <v>500</v>
      </c>
    </row>
    <row r="23" spans="1:3" ht="15">
      <c r="A23" s="82">
        <v>13</v>
      </c>
      <c r="B23" s="79" t="s">
        <v>383</v>
      </c>
      <c r="C23" s="74">
        <v>500</v>
      </c>
    </row>
    <row r="24" spans="1:3" ht="15">
      <c r="A24" s="82">
        <v>14</v>
      </c>
      <c r="B24" s="83" t="s">
        <v>385</v>
      </c>
      <c r="C24" s="74">
        <v>500</v>
      </c>
    </row>
    <row r="25" spans="1:3" ht="15">
      <c r="A25" s="82">
        <v>15</v>
      </c>
      <c r="B25" s="83" t="s">
        <v>386</v>
      </c>
      <c r="C25" s="74">
        <v>500</v>
      </c>
    </row>
    <row r="26" spans="1:3" ht="15">
      <c r="A26" s="82">
        <v>16</v>
      </c>
      <c r="B26" s="83" t="s">
        <v>387</v>
      </c>
      <c r="C26" s="74">
        <v>500</v>
      </c>
    </row>
    <row r="27" spans="1:3" ht="15.75">
      <c r="A27" s="82"/>
      <c r="B27" s="80" t="s">
        <v>273</v>
      </c>
      <c r="C27" s="75">
        <f>C26+C25+C24+C23+C22+C21+C20+C19+C18+C17+C16+C15+C14+C13+C12+C11</f>
        <v>8100</v>
      </c>
    </row>
    <row r="30" spans="1:5" ht="15">
      <c r="A30" s="342" t="s">
        <v>95</v>
      </c>
      <c r="B30" s="343"/>
      <c r="C30" s="343"/>
      <c r="E30" s="84"/>
    </row>
  </sheetData>
  <sheetProtection/>
  <mergeCells count="10">
    <mergeCell ref="A1:C1"/>
    <mergeCell ref="A2:C2"/>
    <mergeCell ref="A3:C3"/>
    <mergeCell ref="A4:C4"/>
    <mergeCell ref="A30:C30"/>
    <mergeCell ref="C9:C10"/>
    <mergeCell ref="B9:B10"/>
    <mergeCell ref="A9:A10"/>
    <mergeCell ref="A7:C7"/>
    <mergeCell ref="A5:C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11" sqref="I11"/>
    </sheetView>
  </sheetViews>
  <sheetFormatPr defaultColWidth="9.125" defaultRowHeight="12.75"/>
  <cols>
    <col min="1" max="1" width="7.00390625" style="77" customWidth="1"/>
    <col min="2" max="2" width="56.00390625" style="76" customWidth="1"/>
    <col min="3" max="3" width="13.50390625" style="76" customWidth="1"/>
    <col min="4" max="4" width="14.00390625" style="76" customWidth="1"/>
    <col min="5" max="5" width="12.125" style="76" customWidth="1"/>
    <col min="6" max="16384" width="9.125" style="76" customWidth="1"/>
  </cols>
  <sheetData>
    <row r="1" spans="1:4" s="66" customFormat="1" ht="13.5">
      <c r="A1" s="341" t="s">
        <v>967</v>
      </c>
      <c r="B1" s="341"/>
      <c r="C1" s="341"/>
      <c r="D1" s="341"/>
    </row>
    <row r="2" spans="1:4" s="66" customFormat="1" ht="13.5">
      <c r="A2" s="341" t="s">
        <v>99</v>
      </c>
      <c r="B2" s="341"/>
      <c r="C2" s="341"/>
      <c r="D2" s="341"/>
    </row>
    <row r="3" spans="1:4" s="66" customFormat="1" ht="13.5">
      <c r="A3" s="341" t="s">
        <v>100</v>
      </c>
      <c r="B3" s="341"/>
      <c r="C3" s="341"/>
      <c r="D3" s="341"/>
    </row>
    <row r="4" spans="1:4" s="66" customFormat="1" ht="13.5">
      <c r="A4" s="341" t="s">
        <v>101</v>
      </c>
      <c r="B4" s="341"/>
      <c r="C4" s="341"/>
      <c r="D4" s="341"/>
    </row>
    <row r="5" spans="1:4" s="66" customFormat="1" ht="13.5">
      <c r="A5" s="341" t="s">
        <v>842</v>
      </c>
      <c r="B5" s="341"/>
      <c r="C5" s="341"/>
      <c r="D5" s="341"/>
    </row>
    <row r="7" spans="1:5" ht="81.75" customHeight="1">
      <c r="A7" s="312" t="s">
        <v>919</v>
      </c>
      <c r="B7" s="312"/>
      <c r="C7" s="312"/>
      <c r="D7" s="312"/>
      <c r="E7" s="65"/>
    </row>
    <row r="8" spans="1:5" ht="19.5" customHeight="1">
      <c r="A8" s="65"/>
      <c r="B8" s="65"/>
      <c r="C8" s="65"/>
      <c r="D8" s="65"/>
      <c r="E8" s="65"/>
    </row>
    <row r="9" spans="1:5" s="66" customFormat="1" ht="14.25" thickBot="1">
      <c r="A9" s="85"/>
      <c r="B9" s="85"/>
      <c r="C9" s="85"/>
      <c r="D9" s="86" t="s">
        <v>465</v>
      </c>
      <c r="E9" s="85"/>
    </row>
    <row r="10" spans="1:4" ht="15">
      <c r="A10" s="357" t="s">
        <v>81</v>
      </c>
      <c r="B10" s="354" t="s">
        <v>338</v>
      </c>
      <c r="C10" s="350" t="s">
        <v>60</v>
      </c>
      <c r="D10" s="351"/>
    </row>
    <row r="11" spans="1:4" ht="15">
      <c r="A11" s="358"/>
      <c r="B11" s="355"/>
      <c r="C11" s="352"/>
      <c r="D11" s="353"/>
    </row>
    <row r="12" spans="1:4" ht="15.75" thickBot="1">
      <c r="A12" s="359"/>
      <c r="B12" s="356"/>
      <c r="C12" s="132" t="s">
        <v>890</v>
      </c>
      <c r="D12" s="133" t="s">
        <v>891</v>
      </c>
    </row>
    <row r="13" spans="1:4" ht="15">
      <c r="A13" s="81">
        <v>1</v>
      </c>
      <c r="B13" s="78" t="s">
        <v>371</v>
      </c>
      <c r="C13" s="74">
        <v>500</v>
      </c>
      <c r="D13" s="74">
        <v>500</v>
      </c>
    </row>
    <row r="14" spans="1:4" ht="15">
      <c r="A14" s="82">
        <v>2</v>
      </c>
      <c r="B14" s="79" t="s">
        <v>372</v>
      </c>
      <c r="C14" s="74">
        <v>500</v>
      </c>
      <c r="D14" s="74">
        <v>500</v>
      </c>
    </row>
    <row r="15" spans="1:4" ht="15">
      <c r="A15" s="82">
        <v>3</v>
      </c>
      <c r="B15" s="79" t="s">
        <v>374</v>
      </c>
      <c r="C15" s="74">
        <v>500</v>
      </c>
      <c r="D15" s="74">
        <v>500</v>
      </c>
    </row>
    <row r="16" spans="1:4" ht="15">
      <c r="A16" s="82">
        <v>4</v>
      </c>
      <c r="B16" s="79" t="s">
        <v>375</v>
      </c>
      <c r="C16" s="74">
        <v>500</v>
      </c>
      <c r="D16" s="74">
        <v>500</v>
      </c>
    </row>
    <row r="17" spans="1:4" ht="15">
      <c r="A17" s="82">
        <v>5</v>
      </c>
      <c r="B17" s="79" t="s">
        <v>376</v>
      </c>
      <c r="C17" s="74">
        <v>500</v>
      </c>
      <c r="D17" s="74">
        <v>500</v>
      </c>
    </row>
    <row r="18" spans="1:4" ht="15">
      <c r="A18" s="82">
        <v>6</v>
      </c>
      <c r="B18" s="79" t="s">
        <v>377</v>
      </c>
      <c r="C18" s="74">
        <v>500</v>
      </c>
      <c r="D18" s="74">
        <v>500</v>
      </c>
    </row>
    <row r="19" spans="1:4" ht="15">
      <c r="A19" s="82">
        <v>7</v>
      </c>
      <c r="B19" s="79" t="s">
        <v>378</v>
      </c>
      <c r="C19" s="74">
        <v>600</v>
      </c>
      <c r="D19" s="74">
        <v>600</v>
      </c>
    </row>
    <row r="20" spans="1:4" ht="15">
      <c r="A20" s="82">
        <v>8</v>
      </c>
      <c r="B20" s="79" t="s">
        <v>379</v>
      </c>
      <c r="C20" s="74">
        <v>500</v>
      </c>
      <c r="D20" s="74">
        <v>500</v>
      </c>
    </row>
    <row r="21" spans="1:4" ht="15">
      <c r="A21" s="82">
        <v>9</v>
      </c>
      <c r="B21" s="79" t="s">
        <v>380</v>
      </c>
      <c r="C21" s="74">
        <v>500</v>
      </c>
      <c r="D21" s="74">
        <v>500</v>
      </c>
    </row>
    <row r="22" spans="1:4" ht="15">
      <c r="A22" s="82">
        <v>10</v>
      </c>
      <c r="B22" s="79" t="s">
        <v>262</v>
      </c>
      <c r="C22" s="74">
        <v>500</v>
      </c>
      <c r="D22" s="74">
        <v>500</v>
      </c>
    </row>
    <row r="23" spans="1:4" ht="15">
      <c r="A23" s="82">
        <v>11</v>
      </c>
      <c r="B23" s="79" t="s">
        <v>381</v>
      </c>
      <c r="C23" s="74">
        <v>500</v>
      </c>
      <c r="D23" s="74">
        <v>500</v>
      </c>
    </row>
    <row r="24" spans="1:4" ht="15">
      <c r="A24" s="82">
        <v>12</v>
      </c>
      <c r="B24" s="79" t="s">
        <v>382</v>
      </c>
      <c r="C24" s="74">
        <v>500</v>
      </c>
      <c r="D24" s="74">
        <v>500</v>
      </c>
    </row>
    <row r="25" spans="1:4" ht="15">
      <c r="A25" s="82">
        <v>13</v>
      </c>
      <c r="B25" s="79" t="s">
        <v>383</v>
      </c>
      <c r="C25" s="74">
        <v>500</v>
      </c>
      <c r="D25" s="74">
        <v>500</v>
      </c>
    </row>
    <row r="26" spans="1:4" ht="15">
      <c r="A26" s="82">
        <v>14</v>
      </c>
      <c r="B26" s="83" t="s">
        <v>385</v>
      </c>
      <c r="C26" s="74">
        <v>500</v>
      </c>
      <c r="D26" s="74">
        <v>500</v>
      </c>
    </row>
    <row r="27" spans="1:4" ht="15">
      <c r="A27" s="82">
        <v>15</v>
      </c>
      <c r="B27" s="83" t="s">
        <v>386</v>
      </c>
      <c r="C27" s="74">
        <v>500</v>
      </c>
      <c r="D27" s="74">
        <v>500</v>
      </c>
    </row>
    <row r="28" spans="1:4" ht="15">
      <c r="A28" s="82">
        <v>16</v>
      </c>
      <c r="B28" s="83" t="s">
        <v>387</v>
      </c>
      <c r="C28" s="74">
        <v>500</v>
      </c>
      <c r="D28" s="74">
        <v>500</v>
      </c>
    </row>
    <row r="29" spans="1:4" ht="15.75">
      <c r="A29" s="82"/>
      <c r="B29" s="80" t="s">
        <v>273</v>
      </c>
      <c r="C29" s="75">
        <f>C28+C27+C26+C25+C24+C23+C22+C21+C20+C19+C18+C17+C16+C15+C14+C13</f>
        <v>8100</v>
      </c>
      <c r="D29" s="75">
        <f>D28+D27+D26+D25+D24+D23+D22+D21+D20+D19+D18+D17+D16+D15+D14+D13</f>
        <v>8100</v>
      </c>
    </row>
    <row r="32" spans="1:6" ht="15">
      <c r="A32" s="342" t="s">
        <v>512</v>
      </c>
      <c r="B32" s="343"/>
      <c r="C32" s="343"/>
      <c r="D32" s="343"/>
      <c r="F32" s="84"/>
    </row>
  </sheetData>
  <sheetProtection/>
  <mergeCells count="10">
    <mergeCell ref="A32:D32"/>
    <mergeCell ref="A7:D7"/>
    <mergeCell ref="A5:D5"/>
    <mergeCell ref="A1:D1"/>
    <mergeCell ref="A2:D2"/>
    <mergeCell ref="A3:D3"/>
    <mergeCell ref="A4:D4"/>
    <mergeCell ref="C10:D11"/>
    <mergeCell ref="B10:B12"/>
    <mergeCell ref="A10:A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zoomScalePageLayoutView="0" workbookViewId="0" topLeftCell="A1">
      <selection activeCell="G7" sqref="G7"/>
    </sheetView>
  </sheetViews>
  <sheetFormatPr defaultColWidth="9.125" defaultRowHeight="12.75"/>
  <cols>
    <col min="1" max="1" width="7.125" style="122" customWidth="1"/>
    <col min="2" max="2" width="70.00390625" style="121" customWidth="1"/>
    <col min="3" max="3" width="16.00390625" style="121" customWidth="1"/>
    <col min="4" max="4" width="12.125" style="121" customWidth="1"/>
    <col min="5" max="16384" width="9.125" style="121" customWidth="1"/>
  </cols>
  <sheetData>
    <row r="1" spans="1:3" s="117" customFormat="1" ht="13.5">
      <c r="A1" s="281" t="s">
        <v>918</v>
      </c>
      <c r="B1" s="281"/>
      <c r="C1" s="281"/>
    </row>
    <row r="2" spans="1:3" s="117" customFormat="1" ht="13.5">
      <c r="A2" s="281" t="s">
        <v>96</v>
      </c>
      <c r="B2" s="281"/>
      <c r="C2" s="281"/>
    </row>
    <row r="3" spans="1:3" s="117" customFormat="1" ht="13.5">
      <c r="A3" s="281" t="s">
        <v>97</v>
      </c>
      <c r="B3" s="281"/>
      <c r="C3" s="281"/>
    </row>
    <row r="4" spans="1:3" s="117" customFormat="1" ht="13.5">
      <c r="A4" s="281" t="s">
        <v>98</v>
      </c>
      <c r="B4" s="281"/>
      <c r="C4" s="281"/>
    </row>
    <row r="5" spans="1:3" s="117" customFormat="1" ht="13.5">
      <c r="A5" s="281" t="s">
        <v>841</v>
      </c>
      <c r="B5" s="281"/>
      <c r="C5" s="281"/>
    </row>
    <row r="7" spans="1:4" ht="39.75" customHeight="1">
      <c r="A7" s="324" t="s">
        <v>973</v>
      </c>
      <c r="B7" s="324"/>
      <c r="C7" s="324"/>
      <c r="D7" s="118"/>
    </row>
    <row r="8" spans="1:4" ht="14.25" customHeight="1">
      <c r="A8" s="118"/>
      <c r="B8" s="118"/>
      <c r="C8" s="118"/>
      <c r="D8" s="118"/>
    </row>
    <row r="9" spans="1:4" ht="21" customHeight="1">
      <c r="A9" s="118"/>
      <c r="B9" s="118"/>
      <c r="C9" s="258" t="s">
        <v>968</v>
      </c>
      <c r="D9" s="118"/>
    </row>
    <row r="10" spans="1:3" ht="15">
      <c r="A10" s="361" t="s">
        <v>81</v>
      </c>
      <c r="B10" s="361" t="s">
        <v>338</v>
      </c>
      <c r="C10" s="361" t="s">
        <v>895</v>
      </c>
    </row>
    <row r="11" spans="1:3" ht="15">
      <c r="A11" s="361"/>
      <c r="B11" s="361"/>
      <c r="C11" s="361"/>
    </row>
    <row r="12" spans="1:3" ht="15">
      <c r="A12" s="128">
        <v>1</v>
      </c>
      <c r="B12" s="129" t="s">
        <v>371</v>
      </c>
      <c r="C12" s="119">
        <v>196</v>
      </c>
    </row>
    <row r="13" spans="1:3" ht="15">
      <c r="A13" s="127">
        <v>2</v>
      </c>
      <c r="B13" s="124" t="s">
        <v>372</v>
      </c>
      <c r="C13" s="119">
        <v>328</v>
      </c>
    </row>
    <row r="14" spans="1:3" ht="15">
      <c r="A14" s="127">
        <v>3</v>
      </c>
      <c r="B14" s="124" t="s">
        <v>374</v>
      </c>
      <c r="C14" s="119">
        <v>125</v>
      </c>
    </row>
    <row r="15" spans="1:3" ht="15">
      <c r="A15" s="127">
        <v>4</v>
      </c>
      <c r="B15" s="124" t="s">
        <v>375</v>
      </c>
      <c r="C15" s="119">
        <v>230</v>
      </c>
    </row>
    <row r="16" spans="1:3" ht="15">
      <c r="A16" s="127">
        <v>5</v>
      </c>
      <c r="B16" s="124" t="s">
        <v>376</v>
      </c>
      <c r="C16" s="119">
        <v>577</v>
      </c>
    </row>
    <row r="17" spans="1:3" ht="15">
      <c r="A17" s="127">
        <v>6</v>
      </c>
      <c r="B17" s="124" t="s">
        <v>377</v>
      </c>
      <c r="C17" s="119">
        <v>255</v>
      </c>
    </row>
    <row r="18" spans="1:3" ht="15">
      <c r="A18" s="127">
        <v>7</v>
      </c>
      <c r="B18" s="124" t="s">
        <v>378</v>
      </c>
      <c r="C18" s="119">
        <v>960</v>
      </c>
    </row>
    <row r="19" spans="1:3" ht="15">
      <c r="A19" s="127">
        <v>8</v>
      </c>
      <c r="B19" s="124" t="s">
        <v>379</v>
      </c>
      <c r="C19" s="119">
        <v>122</v>
      </c>
    </row>
    <row r="20" spans="1:3" ht="15">
      <c r="A20" s="127">
        <v>9</v>
      </c>
      <c r="B20" s="124" t="s">
        <v>380</v>
      </c>
      <c r="C20" s="119">
        <v>236</v>
      </c>
    </row>
    <row r="21" spans="1:3" ht="15">
      <c r="A21" s="127">
        <v>10</v>
      </c>
      <c r="B21" s="124" t="s">
        <v>262</v>
      </c>
      <c r="C21" s="119">
        <v>457</v>
      </c>
    </row>
    <row r="22" spans="1:3" ht="15">
      <c r="A22" s="127">
        <v>11</v>
      </c>
      <c r="B22" s="124" t="s">
        <v>381</v>
      </c>
      <c r="C22" s="119">
        <v>169</v>
      </c>
    </row>
    <row r="23" spans="1:3" ht="15">
      <c r="A23" s="127">
        <v>12</v>
      </c>
      <c r="B23" s="124" t="s">
        <v>382</v>
      </c>
      <c r="C23" s="119">
        <v>309</v>
      </c>
    </row>
    <row r="24" spans="1:3" ht="15">
      <c r="A24" s="127">
        <v>13</v>
      </c>
      <c r="B24" s="124" t="s">
        <v>383</v>
      </c>
      <c r="C24" s="119">
        <v>253</v>
      </c>
    </row>
    <row r="25" spans="1:3" ht="15">
      <c r="A25" s="127">
        <v>14</v>
      </c>
      <c r="B25" s="131" t="s">
        <v>385</v>
      </c>
      <c r="C25" s="119">
        <v>319</v>
      </c>
    </row>
    <row r="26" spans="1:3" ht="15">
      <c r="A26" s="127">
        <v>15</v>
      </c>
      <c r="B26" s="131" t="s">
        <v>386</v>
      </c>
      <c r="C26" s="119">
        <v>118</v>
      </c>
    </row>
    <row r="27" spans="1:3" ht="15">
      <c r="A27" s="127">
        <v>16</v>
      </c>
      <c r="B27" s="131" t="s">
        <v>387</v>
      </c>
      <c r="C27" s="119">
        <v>93</v>
      </c>
    </row>
    <row r="28" spans="1:3" ht="15.75">
      <c r="A28" s="127"/>
      <c r="B28" s="125" t="s">
        <v>273</v>
      </c>
      <c r="C28" s="120">
        <f>C27+C26+C25+C24+C23+C22+C21+C20+C19+C18+C17+C16+C15+C14+C13+C12</f>
        <v>4747</v>
      </c>
    </row>
    <row r="31" spans="1:5" ht="15">
      <c r="A31" s="332" t="s">
        <v>95</v>
      </c>
      <c r="B31" s="360"/>
      <c r="C31" s="360"/>
      <c r="E31" s="130"/>
    </row>
  </sheetData>
  <sheetProtection/>
  <mergeCells count="10">
    <mergeCell ref="A31:C31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7.125" style="122" customWidth="1"/>
    <col min="2" max="2" width="52.375" style="121" customWidth="1"/>
    <col min="3" max="3" width="15.125" style="121" customWidth="1"/>
    <col min="4" max="4" width="16.00390625" style="121" customWidth="1"/>
    <col min="5" max="5" width="12.125" style="121" customWidth="1"/>
    <col min="6" max="16384" width="9.125" style="121" customWidth="1"/>
  </cols>
  <sheetData>
    <row r="1" spans="1:4" s="117" customFormat="1" ht="13.5">
      <c r="A1" s="281" t="s">
        <v>773</v>
      </c>
      <c r="B1" s="281"/>
      <c r="C1" s="281"/>
      <c r="D1" s="281"/>
    </row>
    <row r="2" spans="1:4" s="117" customFormat="1" ht="13.5">
      <c r="A2" s="281" t="s">
        <v>96</v>
      </c>
      <c r="B2" s="281"/>
      <c r="C2" s="281"/>
      <c r="D2" s="281"/>
    </row>
    <row r="3" spans="1:4" s="117" customFormat="1" ht="13.5">
      <c r="A3" s="281" t="s">
        <v>97</v>
      </c>
      <c r="B3" s="281"/>
      <c r="C3" s="281"/>
      <c r="D3" s="281"/>
    </row>
    <row r="4" spans="1:4" s="117" customFormat="1" ht="13.5">
      <c r="A4" s="281" t="s">
        <v>98</v>
      </c>
      <c r="B4" s="281"/>
      <c r="C4" s="281"/>
      <c r="D4" s="281"/>
    </row>
    <row r="5" spans="1:4" s="117" customFormat="1" ht="13.5">
      <c r="A5" s="281" t="s">
        <v>841</v>
      </c>
      <c r="B5" s="281"/>
      <c r="C5" s="281"/>
      <c r="D5" s="281"/>
    </row>
    <row r="7" spans="1:5" ht="45" customHeight="1">
      <c r="A7" s="324" t="s">
        <v>972</v>
      </c>
      <c r="B7" s="324"/>
      <c r="C7" s="324"/>
      <c r="D7" s="324"/>
      <c r="E7" s="118"/>
    </row>
    <row r="8" spans="1:5" ht="16.5" customHeight="1">
      <c r="A8" s="118"/>
      <c r="B8" s="118"/>
      <c r="C8" s="118"/>
      <c r="D8" s="118"/>
      <c r="E8" s="118"/>
    </row>
    <row r="9" spans="1:5" ht="14.25" customHeight="1">
      <c r="A9" s="118"/>
      <c r="B9" s="118"/>
      <c r="C9" s="118"/>
      <c r="D9" s="258" t="s">
        <v>968</v>
      </c>
      <c r="E9" s="118"/>
    </row>
    <row r="10" spans="1:4" ht="15" customHeight="1">
      <c r="A10" s="361" t="s">
        <v>81</v>
      </c>
      <c r="B10" s="361" t="s">
        <v>338</v>
      </c>
      <c r="C10" s="361" t="s">
        <v>896</v>
      </c>
      <c r="D10" s="361"/>
    </row>
    <row r="11" spans="1:4" ht="15">
      <c r="A11" s="361"/>
      <c r="B11" s="361"/>
      <c r="C11" s="123" t="s">
        <v>890</v>
      </c>
      <c r="D11" s="123" t="s">
        <v>891</v>
      </c>
    </row>
    <row r="12" spans="1:4" ht="15">
      <c r="A12" s="128">
        <v>1</v>
      </c>
      <c r="B12" s="129" t="s">
        <v>371</v>
      </c>
      <c r="C12" s="259">
        <v>196</v>
      </c>
      <c r="D12" s="259">
        <v>196</v>
      </c>
    </row>
    <row r="13" spans="1:4" ht="15">
      <c r="A13" s="127">
        <v>2</v>
      </c>
      <c r="B13" s="124" t="s">
        <v>372</v>
      </c>
      <c r="C13" s="259">
        <v>328</v>
      </c>
      <c r="D13" s="259">
        <v>328</v>
      </c>
    </row>
    <row r="14" spans="1:4" ht="15">
      <c r="A14" s="127">
        <v>3</v>
      </c>
      <c r="B14" s="124" t="s">
        <v>374</v>
      </c>
      <c r="C14" s="259">
        <v>125</v>
      </c>
      <c r="D14" s="259">
        <v>125</v>
      </c>
    </row>
    <row r="15" spans="1:4" ht="15">
      <c r="A15" s="127">
        <v>4</v>
      </c>
      <c r="B15" s="124" t="s">
        <v>375</v>
      </c>
      <c r="C15" s="259">
        <v>230</v>
      </c>
      <c r="D15" s="259">
        <v>230</v>
      </c>
    </row>
    <row r="16" spans="1:4" ht="15">
      <c r="A16" s="127">
        <v>5</v>
      </c>
      <c r="B16" s="124" t="s">
        <v>376</v>
      </c>
      <c r="C16" s="259">
        <v>577</v>
      </c>
      <c r="D16" s="259">
        <v>577</v>
      </c>
    </row>
    <row r="17" spans="1:4" ht="15">
      <c r="A17" s="127">
        <v>6</v>
      </c>
      <c r="B17" s="124" t="s">
        <v>377</v>
      </c>
      <c r="C17" s="259">
        <v>255</v>
      </c>
      <c r="D17" s="259">
        <v>255</v>
      </c>
    </row>
    <row r="18" spans="1:4" ht="15">
      <c r="A18" s="127">
        <v>7</v>
      </c>
      <c r="B18" s="124" t="s">
        <v>378</v>
      </c>
      <c r="C18" s="259">
        <v>960</v>
      </c>
      <c r="D18" s="259">
        <v>960</v>
      </c>
    </row>
    <row r="19" spans="1:4" ht="15">
      <c r="A19" s="127">
        <v>8</v>
      </c>
      <c r="B19" s="124" t="s">
        <v>379</v>
      </c>
      <c r="C19" s="259">
        <v>122</v>
      </c>
      <c r="D19" s="259">
        <v>122</v>
      </c>
    </row>
    <row r="20" spans="1:4" ht="15">
      <c r="A20" s="127">
        <v>9</v>
      </c>
      <c r="B20" s="124" t="s">
        <v>380</v>
      </c>
      <c r="C20" s="259">
        <v>236</v>
      </c>
      <c r="D20" s="259">
        <v>236</v>
      </c>
    </row>
    <row r="21" spans="1:4" ht="15">
      <c r="A21" s="127">
        <v>10</v>
      </c>
      <c r="B21" s="124" t="s">
        <v>262</v>
      </c>
      <c r="C21" s="259">
        <v>457</v>
      </c>
      <c r="D21" s="259">
        <v>457</v>
      </c>
    </row>
    <row r="22" spans="1:4" ht="15">
      <c r="A22" s="127">
        <v>11</v>
      </c>
      <c r="B22" s="124" t="s">
        <v>381</v>
      </c>
      <c r="C22" s="259">
        <v>169</v>
      </c>
      <c r="D22" s="259">
        <v>169</v>
      </c>
    </row>
    <row r="23" spans="1:4" ht="15">
      <c r="A23" s="127">
        <v>12</v>
      </c>
      <c r="B23" s="124" t="s">
        <v>382</v>
      </c>
      <c r="C23" s="259">
        <v>309</v>
      </c>
      <c r="D23" s="259">
        <v>309</v>
      </c>
    </row>
    <row r="24" spans="1:4" ht="15">
      <c r="A24" s="127">
        <v>13</v>
      </c>
      <c r="B24" s="124" t="s">
        <v>383</v>
      </c>
      <c r="C24" s="259">
        <v>253</v>
      </c>
      <c r="D24" s="259">
        <v>253</v>
      </c>
    </row>
    <row r="25" spans="1:4" ht="15">
      <c r="A25" s="127">
        <v>14</v>
      </c>
      <c r="B25" s="131" t="s">
        <v>385</v>
      </c>
      <c r="C25" s="259">
        <v>319</v>
      </c>
      <c r="D25" s="259">
        <v>319</v>
      </c>
    </row>
    <row r="26" spans="1:4" ht="15">
      <c r="A26" s="127">
        <v>15</v>
      </c>
      <c r="B26" s="131" t="s">
        <v>386</v>
      </c>
      <c r="C26" s="259">
        <v>118</v>
      </c>
      <c r="D26" s="259">
        <v>118</v>
      </c>
    </row>
    <row r="27" spans="1:4" ht="15">
      <c r="A27" s="127">
        <v>16</v>
      </c>
      <c r="B27" s="131" t="s">
        <v>387</v>
      </c>
      <c r="C27" s="259">
        <v>93</v>
      </c>
      <c r="D27" s="259">
        <v>93</v>
      </c>
    </row>
    <row r="28" spans="1:4" ht="15.75">
      <c r="A28" s="127"/>
      <c r="B28" s="125" t="s">
        <v>273</v>
      </c>
      <c r="C28" s="120">
        <f>C27+C26+C25+C24+C23+C22+C21+C20+C19+C18+C17+C16+C15+C14+C13+C12</f>
        <v>4747</v>
      </c>
      <c r="D28" s="120">
        <f>D27+D26+D25+D24+D23+D22+D21+D20+D19+D18+D17+D16+D15+D14+D13+D12</f>
        <v>4747</v>
      </c>
    </row>
    <row r="31" spans="1:6" ht="15">
      <c r="A31" s="332" t="s">
        <v>95</v>
      </c>
      <c r="B31" s="360"/>
      <c r="C31" s="360"/>
      <c r="D31" s="360"/>
      <c r="F31" s="130"/>
    </row>
  </sheetData>
  <sheetProtection/>
  <mergeCells count="10">
    <mergeCell ref="A31:D31"/>
    <mergeCell ref="C10:D10"/>
    <mergeCell ref="A5:D5"/>
    <mergeCell ref="A7:D7"/>
    <mergeCell ref="A1:D1"/>
    <mergeCell ref="A2:D2"/>
    <mergeCell ref="A3:D3"/>
    <mergeCell ref="A4:D4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71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10.625" style="211" customWidth="1"/>
    <col min="2" max="2" width="26.50390625" style="225" customWidth="1"/>
    <col min="3" max="3" width="80.625" style="210" customWidth="1"/>
    <col min="4" max="4" width="9.125" style="210" customWidth="1"/>
    <col min="5" max="5" width="28.125" style="210" customWidth="1"/>
    <col min="6" max="6" width="112.375" style="210" customWidth="1"/>
    <col min="7" max="16384" width="9.125" style="210" customWidth="1"/>
  </cols>
  <sheetData>
    <row r="1" spans="1:3" ht="15">
      <c r="A1" s="276" t="s">
        <v>242</v>
      </c>
      <c r="B1" s="276"/>
      <c r="C1" s="276"/>
    </row>
    <row r="2" spans="1:3" ht="15">
      <c r="A2" s="276" t="s">
        <v>238</v>
      </c>
      <c r="B2" s="276"/>
      <c r="C2" s="276"/>
    </row>
    <row r="3" spans="1:3" ht="15">
      <c r="A3" s="276" t="s">
        <v>240</v>
      </c>
      <c r="B3" s="276"/>
      <c r="C3" s="276"/>
    </row>
    <row r="4" spans="1:3" ht="15">
      <c r="A4" s="276" t="s">
        <v>241</v>
      </c>
      <c r="B4" s="276"/>
      <c r="C4" s="276"/>
    </row>
    <row r="5" spans="1:3" ht="15">
      <c r="A5" s="276" t="s">
        <v>870</v>
      </c>
      <c r="B5" s="276"/>
      <c r="C5" s="276"/>
    </row>
    <row r="7" spans="1:3" ht="36" customHeight="1">
      <c r="A7" s="270" t="s">
        <v>696</v>
      </c>
      <c r="B7" s="271"/>
      <c r="C7" s="271"/>
    </row>
    <row r="8" spans="2:3" ht="15">
      <c r="B8" s="212"/>
      <c r="C8" s="213"/>
    </row>
    <row r="9" spans="1:3" ht="15">
      <c r="A9" s="272" t="s">
        <v>883</v>
      </c>
      <c r="B9" s="272"/>
      <c r="C9" s="273" t="s">
        <v>76</v>
      </c>
    </row>
    <row r="10" spans="1:3" ht="46.5">
      <c r="A10" s="214" t="s">
        <v>288</v>
      </c>
      <c r="B10" s="62" t="s">
        <v>882</v>
      </c>
      <c r="C10" s="274"/>
    </row>
    <row r="11" spans="1:3" ht="15">
      <c r="A11" s="62">
        <v>1</v>
      </c>
      <c r="B11" s="60">
        <v>2</v>
      </c>
      <c r="C11" s="62">
        <v>3</v>
      </c>
    </row>
    <row r="12" spans="1:3" ht="30.75">
      <c r="A12" s="216">
        <v>706</v>
      </c>
      <c r="B12" s="217"/>
      <c r="C12" s="217" t="s">
        <v>140</v>
      </c>
    </row>
    <row r="13" spans="1:3" ht="30.75">
      <c r="A13" s="62">
        <v>706</v>
      </c>
      <c r="B13" s="218" t="s">
        <v>45</v>
      </c>
      <c r="C13" s="219" t="s">
        <v>290</v>
      </c>
    </row>
    <row r="14" spans="1:3" ht="78">
      <c r="A14" s="62">
        <v>706</v>
      </c>
      <c r="B14" s="218" t="s">
        <v>82</v>
      </c>
      <c r="C14" s="184" t="s">
        <v>697</v>
      </c>
    </row>
    <row r="15" spans="1:3" ht="30.75">
      <c r="A15" s="62">
        <v>706</v>
      </c>
      <c r="B15" s="218" t="s">
        <v>195</v>
      </c>
      <c r="C15" s="219" t="s">
        <v>505</v>
      </c>
    </row>
    <row r="16" spans="1:3" ht="62.25">
      <c r="A16" s="215">
        <v>706</v>
      </c>
      <c r="B16" s="63" t="s">
        <v>163</v>
      </c>
      <c r="C16" s="64" t="s">
        <v>756</v>
      </c>
    </row>
    <row r="17" spans="1:3" ht="46.5">
      <c r="A17" s="62">
        <v>706</v>
      </c>
      <c r="B17" s="60" t="s">
        <v>293</v>
      </c>
      <c r="C17" s="184" t="s">
        <v>302</v>
      </c>
    </row>
    <row r="18" spans="1:3" ht="30.75">
      <c r="A18" s="62">
        <v>706</v>
      </c>
      <c r="B18" s="60" t="s">
        <v>294</v>
      </c>
      <c r="C18" s="184" t="s">
        <v>295</v>
      </c>
    </row>
    <row r="19" spans="1:3" ht="30.75">
      <c r="A19" s="62">
        <v>706</v>
      </c>
      <c r="B19" s="60" t="s">
        <v>296</v>
      </c>
      <c r="C19" s="184" t="s">
        <v>297</v>
      </c>
    </row>
    <row r="20" spans="1:3" ht="15">
      <c r="A20" s="62">
        <v>706</v>
      </c>
      <c r="B20" s="60" t="s">
        <v>298</v>
      </c>
      <c r="C20" s="184" t="s">
        <v>303</v>
      </c>
    </row>
    <row r="21" spans="1:3" ht="62.25">
      <c r="A21" s="62">
        <v>706</v>
      </c>
      <c r="B21" s="60" t="s">
        <v>299</v>
      </c>
      <c r="C21" s="184" t="s">
        <v>300</v>
      </c>
    </row>
    <row r="22" spans="1:3" ht="46.5">
      <c r="A22" s="62">
        <v>706</v>
      </c>
      <c r="B22" s="60" t="s">
        <v>301</v>
      </c>
      <c r="C22" s="184" t="s">
        <v>196</v>
      </c>
    </row>
    <row r="23" spans="1:3" ht="46.5">
      <c r="A23" s="62">
        <v>706</v>
      </c>
      <c r="B23" s="60" t="s">
        <v>506</v>
      </c>
      <c r="C23" s="184" t="s">
        <v>230</v>
      </c>
    </row>
    <row r="24" spans="1:3" ht="62.25">
      <c r="A24" s="62">
        <v>706</v>
      </c>
      <c r="B24" s="218" t="s">
        <v>197</v>
      </c>
      <c r="C24" s="219" t="s">
        <v>304</v>
      </c>
    </row>
    <row r="25" spans="1:3" ht="46.5">
      <c r="A25" s="62">
        <v>706</v>
      </c>
      <c r="B25" s="60" t="s">
        <v>39</v>
      </c>
      <c r="C25" s="184" t="s">
        <v>40</v>
      </c>
    </row>
    <row r="26" spans="1:3" ht="30.75">
      <c r="A26" s="62">
        <v>706</v>
      </c>
      <c r="B26" s="218" t="s">
        <v>515</v>
      </c>
      <c r="C26" s="219" t="s">
        <v>44</v>
      </c>
    </row>
    <row r="27" spans="1:3" ht="15">
      <c r="A27" s="62">
        <v>706</v>
      </c>
      <c r="B27" s="218" t="s">
        <v>154</v>
      </c>
      <c r="C27" s="219" t="s">
        <v>198</v>
      </c>
    </row>
    <row r="28" spans="1:3" ht="31.5" customHeight="1">
      <c r="A28" s="62">
        <v>706</v>
      </c>
      <c r="B28" s="218" t="s">
        <v>406</v>
      </c>
      <c r="C28" s="219" t="s">
        <v>407</v>
      </c>
    </row>
    <row r="29" spans="1:3" s="220" customFormat="1" ht="16.5" customHeight="1">
      <c r="A29" s="62">
        <v>706</v>
      </c>
      <c r="B29" s="60" t="s">
        <v>698</v>
      </c>
      <c r="C29" s="63" t="s">
        <v>699</v>
      </c>
    </row>
    <row r="30" spans="1:3" ht="15">
      <c r="A30" s="62">
        <v>706</v>
      </c>
      <c r="B30" s="60" t="s">
        <v>694</v>
      </c>
      <c r="C30" s="60" t="s">
        <v>281</v>
      </c>
    </row>
    <row r="31" spans="1:3" ht="30.75">
      <c r="A31" s="221">
        <v>792</v>
      </c>
      <c r="B31" s="217"/>
      <c r="C31" s="217" t="s">
        <v>33</v>
      </c>
    </row>
    <row r="32" spans="1:3" ht="30.75">
      <c r="A32" s="62">
        <v>792</v>
      </c>
      <c r="B32" s="218" t="s">
        <v>282</v>
      </c>
      <c r="C32" s="222" t="s">
        <v>283</v>
      </c>
    </row>
    <row r="33" spans="1:3" ht="15">
      <c r="A33" s="62">
        <v>792</v>
      </c>
      <c r="B33" s="60" t="s">
        <v>298</v>
      </c>
      <c r="C33" s="222" t="s">
        <v>303</v>
      </c>
    </row>
    <row r="34" spans="1:3" ht="62.25">
      <c r="A34" s="62">
        <v>792</v>
      </c>
      <c r="B34" s="60" t="s">
        <v>299</v>
      </c>
      <c r="C34" s="222" t="s">
        <v>300</v>
      </c>
    </row>
    <row r="35" spans="1:3" ht="46.5">
      <c r="A35" s="62">
        <v>792</v>
      </c>
      <c r="B35" s="60" t="s">
        <v>301</v>
      </c>
      <c r="C35" s="223" t="s">
        <v>196</v>
      </c>
    </row>
    <row r="36" spans="1:3" ht="46.5">
      <c r="A36" s="62">
        <v>792</v>
      </c>
      <c r="B36" s="60" t="s">
        <v>506</v>
      </c>
      <c r="C36" s="224" t="s">
        <v>230</v>
      </c>
    </row>
    <row r="37" spans="1:3" ht="30.75">
      <c r="A37" s="62">
        <v>792</v>
      </c>
      <c r="B37" s="218" t="s">
        <v>515</v>
      </c>
      <c r="C37" s="224" t="s">
        <v>44</v>
      </c>
    </row>
    <row r="38" spans="1:3" ht="15">
      <c r="A38" s="62">
        <v>792</v>
      </c>
      <c r="B38" s="218" t="s">
        <v>154</v>
      </c>
      <c r="C38" s="224" t="s">
        <v>757</v>
      </c>
    </row>
    <row r="39" spans="1:3" ht="15">
      <c r="A39" s="62">
        <v>792</v>
      </c>
      <c r="B39" s="218" t="s">
        <v>406</v>
      </c>
      <c r="C39" s="224" t="s">
        <v>407</v>
      </c>
    </row>
    <row r="40" spans="1:3" ht="15">
      <c r="A40" s="62">
        <v>792</v>
      </c>
      <c r="B40" s="60" t="s">
        <v>170</v>
      </c>
      <c r="C40" s="60" t="s">
        <v>281</v>
      </c>
    </row>
    <row r="41" spans="1:3" ht="78">
      <c r="A41" s="221"/>
      <c r="B41" s="217"/>
      <c r="C41" s="217" t="s">
        <v>700</v>
      </c>
    </row>
    <row r="42" spans="1:3" ht="46.5">
      <c r="A42" s="62"/>
      <c r="B42" s="60" t="s">
        <v>280</v>
      </c>
      <c r="C42" s="184" t="s">
        <v>500</v>
      </c>
    </row>
    <row r="43" spans="1:3" ht="30.75">
      <c r="A43" s="62"/>
      <c r="B43" s="218" t="s">
        <v>392</v>
      </c>
      <c r="C43" s="219" t="s">
        <v>394</v>
      </c>
    </row>
    <row r="44" spans="1:3" ht="62.25">
      <c r="A44" s="62"/>
      <c r="B44" s="218" t="s">
        <v>163</v>
      </c>
      <c r="C44" s="219" t="s">
        <v>336</v>
      </c>
    </row>
    <row r="45" spans="1:3" ht="46.5">
      <c r="A45" s="62"/>
      <c r="B45" s="60" t="s">
        <v>701</v>
      </c>
      <c r="C45" s="184" t="s">
        <v>305</v>
      </c>
    </row>
    <row r="46" spans="1:3" ht="30.75">
      <c r="A46" s="62"/>
      <c r="B46" s="60" t="s">
        <v>702</v>
      </c>
      <c r="C46" s="184" t="s">
        <v>306</v>
      </c>
    </row>
    <row r="47" spans="1:3" ht="30.75">
      <c r="A47" s="62"/>
      <c r="B47" s="60" t="s">
        <v>294</v>
      </c>
      <c r="C47" s="184" t="s">
        <v>295</v>
      </c>
    </row>
    <row r="48" spans="1:3" ht="30.75">
      <c r="A48" s="62"/>
      <c r="B48" s="60" t="s">
        <v>296</v>
      </c>
      <c r="C48" s="184" t="s">
        <v>297</v>
      </c>
    </row>
    <row r="49" spans="1:3" ht="15">
      <c r="A49" s="62"/>
      <c r="B49" s="60" t="s">
        <v>298</v>
      </c>
      <c r="C49" s="184" t="s">
        <v>303</v>
      </c>
    </row>
    <row r="50" spans="1:3" ht="30.75">
      <c r="A50" s="62"/>
      <c r="B50" s="218" t="s">
        <v>141</v>
      </c>
      <c r="C50" s="219" t="s">
        <v>275</v>
      </c>
    </row>
    <row r="51" spans="1:3" ht="46.5">
      <c r="A51" s="62"/>
      <c r="B51" s="218" t="s">
        <v>164</v>
      </c>
      <c r="C51" s="219" t="s">
        <v>168</v>
      </c>
    </row>
    <row r="52" spans="1:3" ht="46.5">
      <c r="A52" s="62"/>
      <c r="B52" s="218" t="s">
        <v>165</v>
      </c>
      <c r="C52" s="219" t="s">
        <v>167</v>
      </c>
    </row>
    <row r="53" spans="1:3" ht="30.75">
      <c r="A53" s="62"/>
      <c r="B53" s="218" t="s">
        <v>395</v>
      </c>
      <c r="C53" s="219" t="s">
        <v>284</v>
      </c>
    </row>
    <row r="54" spans="1:3" ht="30.75">
      <c r="A54" s="62"/>
      <c r="B54" s="218" t="s">
        <v>169</v>
      </c>
      <c r="C54" s="219" t="s">
        <v>307</v>
      </c>
    </row>
    <row r="55" spans="1:3" ht="62.25">
      <c r="A55" s="62"/>
      <c r="B55" s="60" t="s">
        <v>299</v>
      </c>
      <c r="C55" s="184" t="s">
        <v>300</v>
      </c>
    </row>
    <row r="56" spans="1:3" ht="46.5">
      <c r="A56" s="62"/>
      <c r="B56" s="60" t="s">
        <v>301</v>
      </c>
      <c r="C56" s="184" t="s">
        <v>196</v>
      </c>
    </row>
    <row r="57" spans="1:3" ht="46.5">
      <c r="A57" s="62"/>
      <c r="B57" s="60" t="s">
        <v>39</v>
      </c>
      <c r="C57" s="184" t="s">
        <v>40</v>
      </c>
    </row>
    <row r="58" spans="1:3" ht="30.75">
      <c r="A58" s="62"/>
      <c r="B58" s="218" t="s">
        <v>515</v>
      </c>
      <c r="C58" s="219" t="s">
        <v>44</v>
      </c>
    </row>
    <row r="59" spans="1:3" ht="15">
      <c r="A59" s="62"/>
      <c r="B59" s="218" t="s">
        <v>154</v>
      </c>
      <c r="C59" s="219" t="s">
        <v>155</v>
      </c>
    </row>
    <row r="60" spans="1:3" ht="15">
      <c r="A60" s="62"/>
      <c r="B60" s="218" t="s">
        <v>406</v>
      </c>
      <c r="C60" s="219" t="s">
        <v>407</v>
      </c>
    </row>
    <row r="61" spans="1:3" ht="15">
      <c r="A61" s="62"/>
      <c r="B61" s="60" t="s">
        <v>694</v>
      </c>
      <c r="C61" s="60" t="s">
        <v>703</v>
      </c>
    </row>
    <row r="63" spans="1:3" ht="15">
      <c r="A63" s="211" t="s">
        <v>337</v>
      </c>
      <c r="B63" s="277" t="s">
        <v>427</v>
      </c>
      <c r="C63" s="277"/>
    </row>
    <row r="64" spans="1:3" ht="15">
      <c r="A64" s="211" t="s">
        <v>199</v>
      </c>
      <c r="B64" s="278" t="s">
        <v>704</v>
      </c>
      <c r="C64" s="278"/>
    </row>
    <row r="65" spans="2:3" ht="15">
      <c r="B65" s="269" t="s">
        <v>705</v>
      </c>
      <c r="C65" s="269"/>
    </row>
    <row r="67" spans="1:3" ht="54" customHeight="1">
      <c r="A67" s="275" t="s">
        <v>237</v>
      </c>
      <c r="B67" s="275"/>
      <c r="C67" s="275"/>
    </row>
    <row r="68" ht="112.5" customHeight="1"/>
    <row r="69" ht="72" customHeight="1"/>
    <row r="71" spans="1:3" s="226" customFormat="1" ht="15">
      <c r="A71" s="211"/>
      <c r="B71" s="225"/>
      <c r="C71" s="210"/>
    </row>
  </sheetData>
  <sheetProtection/>
  <mergeCells count="12">
    <mergeCell ref="B63:C63"/>
    <mergeCell ref="B64:C64"/>
    <mergeCell ref="B65:C65"/>
    <mergeCell ref="A7:C7"/>
    <mergeCell ref="A9:B9"/>
    <mergeCell ref="C9:C10"/>
    <mergeCell ref="A67:C67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7.125" style="122" customWidth="1"/>
    <col min="2" max="2" width="70.00390625" style="121" customWidth="1"/>
    <col min="3" max="3" width="16.00390625" style="121" customWidth="1"/>
    <col min="4" max="4" width="12.125" style="121" customWidth="1"/>
    <col min="5" max="16384" width="9.125" style="121" customWidth="1"/>
  </cols>
  <sheetData>
    <row r="1" spans="1:3" s="117" customFormat="1" ht="13.5">
      <c r="A1" s="281" t="s">
        <v>970</v>
      </c>
      <c r="B1" s="281"/>
      <c r="C1" s="281"/>
    </row>
    <row r="2" spans="1:3" s="117" customFormat="1" ht="13.5">
      <c r="A2" s="281" t="s">
        <v>96</v>
      </c>
      <c r="B2" s="281"/>
      <c r="C2" s="281"/>
    </row>
    <row r="3" spans="1:3" s="117" customFormat="1" ht="13.5">
      <c r="A3" s="281" t="s">
        <v>97</v>
      </c>
      <c r="B3" s="281"/>
      <c r="C3" s="281"/>
    </row>
    <row r="4" spans="1:3" s="117" customFormat="1" ht="13.5">
      <c r="A4" s="281" t="s">
        <v>98</v>
      </c>
      <c r="B4" s="281"/>
      <c r="C4" s="281"/>
    </row>
    <row r="5" spans="1:3" s="117" customFormat="1" ht="13.5">
      <c r="A5" s="281" t="s">
        <v>841</v>
      </c>
      <c r="B5" s="281"/>
      <c r="C5" s="281"/>
    </row>
    <row r="7" spans="1:4" ht="39.75" customHeight="1">
      <c r="A7" s="324" t="s">
        <v>843</v>
      </c>
      <c r="B7" s="324"/>
      <c r="C7" s="324"/>
      <c r="D7" s="118"/>
    </row>
    <row r="8" spans="1:4" ht="18" customHeight="1">
      <c r="A8" s="118"/>
      <c r="B8" s="118"/>
      <c r="C8" s="118"/>
      <c r="D8" s="118"/>
    </row>
    <row r="9" spans="1:4" ht="15.75" customHeight="1">
      <c r="A9" s="118"/>
      <c r="B9" s="118"/>
      <c r="C9" s="258" t="s">
        <v>968</v>
      </c>
      <c r="D9" s="118"/>
    </row>
    <row r="10" spans="1:3" ht="15">
      <c r="A10" s="361" t="s">
        <v>81</v>
      </c>
      <c r="B10" s="361" t="s">
        <v>338</v>
      </c>
      <c r="C10" s="361" t="s">
        <v>60</v>
      </c>
    </row>
    <row r="11" spans="1:3" ht="15">
      <c r="A11" s="361"/>
      <c r="B11" s="361"/>
      <c r="C11" s="361"/>
    </row>
    <row r="12" spans="1:3" ht="15">
      <c r="A12" s="128">
        <v>1</v>
      </c>
      <c r="B12" s="129" t="s">
        <v>774</v>
      </c>
      <c r="C12" s="119">
        <v>5000</v>
      </c>
    </row>
    <row r="13" spans="1:3" ht="15.75">
      <c r="A13" s="127"/>
      <c r="B13" s="125" t="s">
        <v>273</v>
      </c>
      <c r="C13" s="120">
        <f>C12</f>
        <v>5000</v>
      </c>
    </row>
    <row r="16" spans="1:5" ht="15">
      <c r="A16" s="332" t="s">
        <v>95</v>
      </c>
      <c r="B16" s="360"/>
      <c r="C16" s="360"/>
      <c r="E16" s="130"/>
    </row>
  </sheetData>
  <sheetProtection/>
  <mergeCells count="10">
    <mergeCell ref="A16:C16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E8" sqref="E8"/>
    </sheetView>
  </sheetViews>
  <sheetFormatPr defaultColWidth="9.125" defaultRowHeight="12.75"/>
  <cols>
    <col min="1" max="1" width="7.125" style="122" customWidth="1"/>
    <col min="2" max="2" width="53.625" style="121" customWidth="1"/>
    <col min="3" max="3" width="16.50390625" style="121" customWidth="1"/>
    <col min="4" max="4" width="16.375" style="121" customWidth="1"/>
    <col min="5" max="16384" width="9.125" style="121" customWidth="1"/>
  </cols>
  <sheetData>
    <row r="1" spans="1:4" s="117" customFormat="1" ht="13.5">
      <c r="A1" s="281" t="s">
        <v>971</v>
      </c>
      <c r="B1" s="281"/>
      <c r="C1" s="281"/>
      <c r="D1" s="281"/>
    </row>
    <row r="2" spans="1:4" s="117" customFormat="1" ht="13.5">
      <c r="A2" s="281" t="s">
        <v>897</v>
      </c>
      <c r="B2" s="281"/>
      <c r="C2" s="281"/>
      <c r="D2" s="281"/>
    </row>
    <row r="3" spans="1:4" s="117" customFormat="1" ht="13.5">
      <c r="A3" s="281" t="s">
        <v>898</v>
      </c>
      <c r="B3" s="281"/>
      <c r="C3" s="281"/>
      <c r="D3" s="281"/>
    </row>
    <row r="4" spans="1:4" s="117" customFormat="1" ht="13.5">
      <c r="A4" s="281" t="s">
        <v>899</v>
      </c>
      <c r="B4" s="281"/>
      <c r="C4" s="281"/>
      <c r="D4" s="281"/>
    </row>
    <row r="5" spans="1:4" s="117" customFormat="1" ht="13.5">
      <c r="A5" s="281" t="s">
        <v>900</v>
      </c>
      <c r="B5" s="281"/>
      <c r="C5" s="281"/>
      <c r="D5" s="281"/>
    </row>
    <row r="7" spans="1:4" ht="51.75" customHeight="1">
      <c r="A7" s="362" t="s">
        <v>920</v>
      </c>
      <c r="B7" s="362"/>
      <c r="C7" s="362"/>
      <c r="D7" s="362"/>
    </row>
    <row r="8" spans="1:4" ht="19.5" customHeight="1">
      <c r="A8" s="260"/>
      <c r="B8" s="260"/>
      <c r="C8" s="260"/>
      <c r="D8" s="260"/>
    </row>
    <row r="9" spans="1:4" ht="22.5" customHeight="1">
      <c r="A9" s="252"/>
      <c r="B9" s="252"/>
      <c r="C9" s="252"/>
      <c r="D9" s="258" t="s">
        <v>968</v>
      </c>
    </row>
    <row r="10" spans="1:4" ht="15" customHeight="1">
      <c r="A10" s="361" t="s">
        <v>81</v>
      </c>
      <c r="B10" s="361" t="s">
        <v>338</v>
      </c>
      <c r="C10" s="361" t="s">
        <v>60</v>
      </c>
      <c r="D10" s="361"/>
    </row>
    <row r="11" spans="1:4" ht="15">
      <c r="A11" s="361"/>
      <c r="B11" s="361"/>
      <c r="C11" s="123" t="s">
        <v>890</v>
      </c>
      <c r="D11" s="127" t="s">
        <v>891</v>
      </c>
    </row>
    <row r="12" spans="1:4" ht="15">
      <c r="A12" s="128">
        <v>1</v>
      </c>
      <c r="B12" s="129" t="s">
        <v>774</v>
      </c>
      <c r="C12" s="119">
        <v>5000</v>
      </c>
      <c r="D12" s="119">
        <v>5000</v>
      </c>
    </row>
    <row r="13" spans="1:4" ht="15.75">
      <c r="A13" s="127"/>
      <c r="B13" s="125" t="s">
        <v>273</v>
      </c>
      <c r="C13" s="120">
        <f>C12</f>
        <v>5000</v>
      </c>
      <c r="D13" s="120">
        <f>D12</f>
        <v>5000</v>
      </c>
    </row>
    <row r="16" spans="1:5" ht="15">
      <c r="A16" s="332" t="s">
        <v>810</v>
      </c>
      <c r="B16" s="360"/>
      <c r="C16" s="360"/>
      <c r="E16" s="130"/>
    </row>
  </sheetData>
  <sheetProtection/>
  <mergeCells count="10">
    <mergeCell ref="A2:D2"/>
    <mergeCell ref="A1:D1"/>
    <mergeCell ref="A3:D3"/>
    <mergeCell ref="A4:D4"/>
    <mergeCell ref="A16:C16"/>
    <mergeCell ref="C10:D10"/>
    <mergeCell ref="A7:D7"/>
    <mergeCell ref="A5:D5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9.50390625" style="137" customWidth="1"/>
    <col min="2" max="2" width="25.375" style="137" customWidth="1"/>
    <col min="3" max="3" width="80.50390625" style="137" customWidth="1"/>
    <col min="4" max="16384" width="9.125" style="137" customWidth="1"/>
  </cols>
  <sheetData>
    <row r="1" spans="1:3" s="203" customFormat="1" ht="14.25" customHeight="1">
      <c r="A1" s="281" t="s">
        <v>175</v>
      </c>
      <c r="B1" s="281"/>
      <c r="C1" s="281"/>
    </row>
    <row r="2" spans="1:3" s="203" customFormat="1" ht="14.25" customHeight="1">
      <c r="A2" s="281" t="s">
        <v>243</v>
      </c>
      <c r="B2" s="281"/>
      <c r="C2" s="281"/>
    </row>
    <row r="3" spans="1:3" s="203" customFormat="1" ht="14.25" customHeight="1">
      <c r="A3" s="281" t="s">
        <v>176</v>
      </c>
      <c r="B3" s="281"/>
      <c r="C3" s="281"/>
    </row>
    <row r="4" spans="1:3" s="203" customFormat="1" ht="14.25" customHeight="1">
      <c r="A4" s="281" t="s">
        <v>177</v>
      </c>
      <c r="B4" s="281"/>
      <c r="C4" s="281"/>
    </row>
    <row r="5" spans="1:3" s="203" customFormat="1" ht="14.25" customHeight="1">
      <c r="A5" s="281" t="s">
        <v>813</v>
      </c>
      <c r="B5" s="281"/>
      <c r="C5" s="281"/>
    </row>
    <row r="6" spans="1:3" s="203" customFormat="1" ht="13.5">
      <c r="A6" s="117"/>
      <c r="C6" s="117"/>
    </row>
    <row r="7" spans="1:3" ht="42.75" customHeight="1">
      <c r="A7" s="283" t="s">
        <v>884</v>
      </c>
      <c r="B7" s="283"/>
      <c r="C7" s="283"/>
    </row>
    <row r="8" spans="1:3" ht="13.5">
      <c r="A8" s="204"/>
      <c r="B8" s="204"/>
      <c r="C8" s="204"/>
    </row>
    <row r="9" spans="1:3" ht="18.75" customHeight="1" thickBot="1">
      <c r="A9" s="204"/>
      <c r="B9" s="204"/>
      <c r="C9" s="204"/>
    </row>
    <row r="10" spans="1:3" ht="15" customHeight="1">
      <c r="A10" s="284" t="s">
        <v>885</v>
      </c>
      <c r="B10" s="285"/>
      <c r="C10" s="279" t="s">
        <v>76</v>
      </c>
    </row>
    <row r="11" spans="1:3" ht="12.75">
      <c r="A11" s="286"/>
      <c r="B11" s="287"/>
      <c r="C11" s="280"/>
    </row>
    <row r="12" spans="1:3" ht="18" customHeight="1" thickBot="1">
      <c r="A12" s="288"/>
      <c r="B12" s="289"/>
      <c r="C12" s="280"/>
    </row>
    <row r="13" spans="1:3" ht="12.75" customHeight="1">
      <c r="A13" s="291" t="s">
        <v>288</v>
      </c>
      <c r="B13" s="279" t="s">
        <v>886</v>
      </c>
      <c r="C13" s="280"/>
    </row>
    <row r="14" spans="1:3" ht="12.75" customHeight="1">
      <c r="A14" s="292"/>
      <c r="B14" s="280"/>
      <c r="C14" s="280"/>
    </row>
    <row r="15" spans="1:3" ht="12.75" customHeight="1">
      <c r="A15" s="292"/>
      <c r="B15" s="280"/>
      <c r="C15" s="280"/>
    </row>
    <row r="16" spans="1:3" ht="42.75" customHeight="1">
      <c r="A16" s="292"/>
      <c r="B16" s="280"/>
      <c r="C16" s="290"/>
    </row>
    <row r="17" spans="1:3" ht="30.75">
      <c r="A17" s="205" t="s">
        <v>274</v>
      </c>
      <c r="B17" s="206"/>
      <c r="C17" s="108" t="s">
        <v>140</v>
      </c>
    </row>
    <row r="18" spans="1:3" ht="30.75">
      <c r="A18" s="207" t="s">
        <v>274</v>
      </c>
      <c r="B18" s="206" t="s">
        <v>37</v>
      </c>
      <c r="C18" s="206" t="s">
        <v>32</v>
      </c>
    </row>
    <row r="19" spans="1:3" ht="78">
      <c r="A19" s="207" t="s">
        <v>274</v>
      </c>
      <c r="B19" s="206" t="s">
        <v>34</v>
      </c>
      <c r="C19" s="206" t="s">
        <v>49</v>
      </c>
    </row>
    <row r="20" spans="1:3" ht="31.5" customHeight="1">
      <c r="A20" s="207" t="s">
        <v>274</v>
      </c>
      <c r="B20" s="206" t="s">
        <v>232</v>
      </c>
      <c r="C20" s="206" t="s">
        <v>233</v>
      </c>
    </row>
    <row r="21" spans="1:3" ht="30.75">
      <c r="A21" s="207" t="s">
        <v>274</v>
      </c>
      <c r="B21" s="206" t="s">
        <v>232</v>
      </c>
      <c r="C21" s="206" t="s">
        <v>234</v>
      </c>
    </row>
    <row r="22" spans="1:3" ht="30.75">
      <c r="A22" s="207" t="s">
        <v>274</v>
      </c>
      <c r="B22" s="206" t="s">
        <v>235</v>
      </c>
      <c r="C22" s="206" t="s">
        <v>209</v>
      </c>
    </row>
    <row r="23" spans="1:3" ht="30.75">
      <c r="A23" s="207" t="s">
        <v>274</v>
      </c>
      <c r="B23" s="206" t="s">
        <v>235</v>
      </c>
      <c r="C23" s="206" t="s">
        <v>471</v>
      </c>
    </row>
    <row r="24" spans="1:3" ht="30.75">
      <c r="A24" s="205" t="s">
        <v>157</v>
      </c>
      <c r="B24" s="206"/>
      <c r="C24" s="108" t="s">
        <v>33</v>
      </c>
    </row>
    <row r="25" spans="1:3" ht="32.25" customHeight="1">
      <c r="A25" s="207" t="s">
        <v>157</v>
      </c>
      <c r="B25" s="206" t="s">
        <v>36</v>
      </c>
      <c r="C25" s="206" t="s">
        <v>128</v>
      </c>
    </row>
    <row r="26" spans="1:3" ht="30.75">
      <c r="A26" s="207" t="s">
        <v>157</v>
      </c>
      <c r="B26" s="206" t="s">
        <v>35</v>
      </c>
      <c r="C26" s="206" t="s">
        <v>129</v>
      </c>
    </row>
    <row r="27" spans="1:3" ht="15">
      <c r="A27" s="105"/>
      <c r="B27" s="98"/>
      <c r="C27" s="98"/>
    </row>
    <row r="28" spans="1:3" s="196" customFormat="1" ht="15">
      <c r="A28" s="282" t="s">
        <v>237</v>
      </c>
      <c r="B28" s="282"/>
      <c r="C28" s="282"/>
    </row>
    <row r="29" spans="1:3" ht="15">
      <c r="A29" s="138"/>
      <c r="B29" s="138"/>
      <c r="C29" s="138"/>
    </row>
    <row r="30" spans="1:3" ht="15">
      <c r="A30" s="138"/>
      <c r="B30" s="138"/>
      <c r="C30" s="138"/>
    </row>
    <row r="31" spans="1:3" ht="15">
      <c r="A31" s="138"/>
      <c r="B31" s="138"/>
      <c r="C31" s="138"/>
    </row>
    <row r="32" spans="1:3" s="203" customFormat="1" ht="15">
      <c r="A32" s="138"/>
      <c r="B32" s="208"/>
      <c r="C32" s="209" t="s">
        <v>435</v>
      </c>
    </row>
    <row r="33" spans="1:3" ht="15">
      <c r="A33" s="138"/>
      <c r="B33" s="138"/>
      <c r="C33" s="138"/>
    </row>
    <row r="34" spans="1:3" ht="15">
      <c r="A34" s="138"/>
      <c r="B34" s="138"/>
      <c r="C34" s="138"/>
    </row>
    <row r="35" spans="1:3" ht="15">
      <c r="A35" s="138"/>
      <c r="B35" s="138"/>
      <c r="C35" s="138"/>
    </row>
    <row r="66" ht="409.5" customHeight="1"/>
  </sheetData>
  <sheetProtection/>
  <mergeCells count="11">
    <mergeCell ref="A28:C28"/>
    <mergeCell ref="A7:C7"/>
    <mergeCell ref="A10:B12"/>
    <mergeCell ref="C10:C16"/>
    <mergeCell ref="A13:A16"/>
    <mergeCell ref="B13:B16"/>
    <mergeCell ref="A5:C5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0"/>
  <sheetViews>
    <sheetView zoomScale="70" zoomScaleNormal="70" zoomScalePageLayoutView="0" workbookViewId="0" topLeftCell="A101">
      <selection activeCell="A104" sqref="A104"/>
    </sheetView>
  </sheetViews>
  <sheetFormatPr defaultColWidth="9.125" defaultRowHeight="12.75"/>
  <cols>
    <col min="1" max="1" width="27.00390625" style="198" customWidth="1"/>
    <col min="2" max="2" width="77.625" style="161" customWidth="1"/>
    <col min="3" max="3" width="13.625" style="202" customWidth="1"/>
    <col min="4" max="4" width="159.00390625" style="198" customWidth="1"/>
    <col min="5" max="16384" width="9.125" style="198" customWidth="1"/>
  </cols>
  <sheetData>
    <row r="1" spans="1:3" ht="15">
      <c r="A1" s="294" t="s">
        <v>179</v>
      </c>
      <c r="B1" s="294"/>
      <c r="C1" s="294"/>
    </row>
    <row r="2" spans="1:3" ht="15">
      <c r="A2" s="294" t="s">
        <v>178</v>
      </c>
      <c r="B2" s="294"/>
      <c r="C2" s="294"/>
    </row>
    <row r="3" spans="1:3" ht="15">
      <c r="A3" s="294" t="s">
        <v>180</v>
      </c>
      <c r="B3" s="294"/>
      <c r="C3" s="294"/>
    </row>
    <row r="4" spans="1:3" ht="15">
      <c r="A4" s="294" t="s">
        <v>181</v>
      </c>
      <c r="B4" s="294"/>
      <c r="C4" s="294"/>
    </row>
    <row r="5" spans="1:3" ht="15">
      <c r="A5" s="294" t="s">
        <v>878</v>
      </c>
      <c r="B5" s="294"/>
      <c r="C5" s="294"/>
    </row>
    <row r="7" spans="1:3" ht="15">
      <c r="A7" s="295" t="s">
        <v>393</v>
      </c>
      <c r="B7" s="295"/>
      <c r="C7" s="295"/>
    </row>
    <row r="8" spans="1:3" ht="15">
      <c r="A8" s="295" t="s">
        <v>877</v>
      </c>
      <c r="B8" s="295"/>
      <c r="C8" s="295"/>
    </row>
    <row r="9" spans="1:3" ht="15">
      <c r="A9" s="199"/>
      <c r="B9" s="199"/>
      <c r="C9" s="199"/>
    </row>
    <row r="10" ht="15">
      <c r="C10" s="200" t="s">
        <v>186</v>
      </c>
    </row>
    <row r="11" spans="1:3" s="201" customFormat="1" ht="30.75">
      <c r="A11" s="158" t="s">
        <v>887</v>
      </c>
      <c r="B11" s="158" t="s">
        <v>76</v>
      </c>
      <c r="C11" s="168" t="s">
        <v>60</v>
      </c>
    </row>
    <row r="12" spans="1:3" s="161" customFormat="1" ht="15">
      <c r="A12" s="158" t="s">
        <v>410</v>
      </c>
      <c r="B12" s="159" t="s">
        <v>31</v>
      </c>
      <c r="C12" s="160">
        <f>C13+C25+C43+C46+C60+C68+C79+C99+C72+C40+C19</f>
        <v>513491</v>
      </c>
    </row>
    <row r="13" spans="1:3" s="161" customFormat="1" ht="15">
      <c r="A13" s="162" t="s">
        <v>411</v>
      </c>
      <c r="B13" s="163" t="s">
        <v>56</v>
      </c>
      <c r="C13" s="160">
        <f>C14</f>
        <v>316777</v>
      </c>
    </row>
    <row r="14" spans="1:3" s="161" customFormat="1" ht="15">
      <c r="A14" s="162" t="s">
        <v>367</v>
      </c>
      <c r="B14" s="164" t="s">
        <v>61</v>
      </c>
      <c r="C14" s="160">
        <f>C15+C16+C17+C18</f>
        <v>316777</v>
      </c>
    </row>
    <row r="15" spans="1:3" s="161" customFormat="1" ht="62.25">
      <c r="A15" s="158" t="s">
        <v>50</v>
      </c>
      <c r="B15" s="165" t="s">
        <v>364</v>
      </c>
      <c r="C15" s="166">
        <f>'[1]Прогноз по статьям'!J32</f>
        <v>309537</v>
      </c>
    </row>
    <row r="16" spans="1:3" s="161" customFormat="1" ht="93">
      <c r="A16" s="158" t="s">
        <v>409</v>
      </c>
      <c r="B16" s="165" t="s">
        <v>106</v>
      </c>
      <c r="C16" s="166">
        <f>'[1]Прогноз по статьям'!J51</f>
        <v>1291</v>
      </c>
    </row>
    <row r="17" spans="1:3" s="161" customFormat="1" ht="46.5">
      <c r="A17" s="158" t="s">
        <v>384</v>
      </c>
      <c r="B17" s="159" t="s">
        <v>107</v>
      </c>
      <c r="C17" s="166">
        <f>'[1]Прогноз по статьям'!J70</f>
        <v>4799</v>
      </c>
    </row>
    <row r="18" spans="1:3" s="161" customFormat="1" ht="78">
      <c r="A18" s="158" t="s">
        <v>142</v>
      </c>
      <c r="B18" s="228" t="s">
        <v>902</v>
      </c>
      <c r="C18" s="166">
        <f>'[1]Прогноз по статьям'!J89</f>
        <v>1150</v>
      </c>
    </row>
    <row r="19" spans="1:3" s="161" customFormat="1" ht="30.75">
      <c r="A19" s="162" t="s">
        <v>472</v>
      </c>
      <c r="B19" s="167" t="s">
        <v>473</v>
      </c>
      <c r="C19" s="160">
        <f>C20</f>
        <v>19743</v>
      </c>
    </row>
    <row r="20" spans="1:3" s="161" customFormat="1" ht="30.75">
      <c r="A20" s="158" t="s">
        <v>903</v>
      </c>
      <c r="B20" s="165" t="s">
        <v>474</v>
      </c>
      <c r="C20" s="160">
        <f>C21+C22+C23+C24</f>
        <v>19743</v>
      </c>
    </row>
    <row r="21" spans="1:3" s="161" customFormat="1" ht="62.25">
      <c r="A21" s="158" t="s">
        <v>904</v>
      </c>
      <c r="B21" s="159" t="s">
        <v>690</v>
      </c>
      <c r="C21" s="166">
        <f>'[1]Прогноз по статьям'!J94</f>
        <v>8671</v>
      </c>
    </row>
    <row r="22" spans="1:3" s="161" customFormat="1" ht="78">
      <c r="A22" s="158" t="s">
        <v>905</v>
      </c>
      <c r="B22" s="165" t="s">
        <v>691</v>
      </c>
      <c r="C22" s="166">
        <f>'[1]Прогноз по статьям'!J97</f>
        <v>84</v>
      </c>
    </row>
    <row r="23" spans="1:3" s="161" customFormat="1" ht="62.25">
      <c r="A23" s="158" t="s">
        <v>906</v>
      </c>
      <c r="B23" s="159" t="s">
        <v>692</v>
      </c>
      <c r="C23" s="166">
        <f>'[1]Прогноз по статьям'!J100</f>
        <v>10988</v>
      </c>
    </row>
    <row r="24" spans="1:3" s="161" customFormat="1" ht="62.25">
      <c r="A24" s="158" t="s">
        <v>907</v>
      </c>
      <c r="B24" s="159" t="s">
        <v>693</v>
      </c>
      <c r="C24" s="168">
        <v>0</v>
      </c>
    </row>
    <row r="25" spans="1:3" s="161" customFormat="1" ht="15">
      <c r="A25" s="162" t="s">
        <v>412</v>
      </c>
      <c r="B25" s="164" t="s">
        <v>58</v>
      </c>
      <c r="C25" s="160">
        <f>C26+C34+C36+C38</f>
        <v>108695</v>
      </c>
    </row>
    <row r="26" spans="1:3" s="161" customFormat="1" ht="30.75">
      <c r="A26" s="229" t="s">
        <v>908</v>
      </c>
      <c r="B26" s="159" t="s">
        <v>420</v>
      </c>
      <c r="C26" s="160">
        <f>C27+C30+C33</f>
        <v>67376</v>
      </c>
    </row>
    <row r="27" spans="1:3" s="161" customFormat="1" ht="30.75">
      <c r="A27" s="158" t="s">
        <v>421</v>
      </c>
      <c r="B27" s="159" t="s">
        <v>422</v>
      </c>
      <c r="C27" s="160">
        <f>C28+C29</f>
        <v>38095</v>
      </c>
    </row>
    <row r="28" spans="1:3" s="161" customFormat="1" ht="30.75">
      <c r="A28" s="158" t="s">
        <v>423</v>
      </c>
      <c r="B28" s="159" t="s">
        <v>422</v>
      </c>
      <c r="C28" s="166">
        <f>'[1]Прогноз по статьям'!J105</f>
        <v>38095</v>
      </c>
    </row>
    <row r="29" spans="1:3" s="161" customFormat="1" ht="46.5">
      <c r="A29" s="158" t="s">
        <v>424</v>
      </c>
      <c r="B29" s="159" t="s">
        <v>429</v>
      </c>
      <c r="C29" s="168">
        <v>0</v>
      </c>
    </row>
    <row r="30" spans="1:3" s="161" customFormat="1" ht="30.75">
      <c r="A30" s="158" t="s">
        <v>425</v>
      </c>
      <c r="B30" s="159" t="s">
        <v>431</v>
      </c>
      <c r="C30" s="160">
        <f>C31+C32</f>
        <v>26016</v>
      </c>
    </row>
    <row r="31" spans="1:3" s="161" customFormat="1" ht="30.75">
      <c r="A31" s="158" t="s">
        <v>432</v>
      </c>
      <c r="B31" s="228" t="s">
        <v>431</v>
      </c>
      <c r="C31" s="166">
        <f>'[1]Прогноз по статьям'!J108</f>
        <v>26016</v>
      </c>
    </row>
    <row r="32" spans="1:3" s="161" customFormat="1" ht="46.5">
      <c r="A32" s="158" t="s">
        <v>433</v>
      </c>
      <c r="B32" s="159" t="s">
        <v>434</v>
      </c>
      <c r="C32" s="168">
        <v>0</v>
      </c>
    </row>
    <row r="33" spans="1:3" s="161" customFormat="1" ht="30.75">
      <c r="A33" s="158" t="s">
        <v>365</v>
      </c>
      <c r="B33" s="227" t="s">
        <v>915</v>
      </c>
      <c r="C33" s="166">
        <f>'[1]Прогноз по статьям'!J110</f>
        <v>3265</v>
      </c>
    </row>
    <row r="34" spans="1:3" s="161" customFormat="1" ht="15">
      <c r="A34" s="158" t="s">
        <v>368</v>
      </c>
      <c r="B34" s="159" t="s">
        <v>62</v>
      </c>
      <c r="C34" s="160">
        <f>C35</f>
        <v>34300</v>
      </c>
    </row>
    <row r="35" spans="1:3" s="161" customFormat="1" ht="15">
      <c r="A35" s="158" t="s">
        <v>436</v>
      </c>
      <c r="B35" s="159" t="s">
        <v>62</v>
      </c>
      <c r="C35" s="166">
        <f>'[1]Прогноз по статьям'!J112</f>
        <v>34300</v>
      </c>
    </row>
    <row r="36" spans="1:3" s="161" customFormat="1" ht="15">
      <c r="A36" s="229" t="s">
        <v>909</v>
      </c>
      <c r="B36" s="159" t="s">
        <v>369</v>
      </c>
      <c r="C36" s="160">
        <f>C37</f>
        <v>4061</v>
      </c>
    </row>
    <row r="37" spans="1:3" s="161" customFormat="1" ht="15">
      <c r="A37" s="158" t="s">
        <v>437</v>
      </c>
      <c r="B37" s="159" t="s">
        <v>369</v>
      </c>
      <c r="C37" s="166">
        <f>'[1]Прогноз по статьям'!J133</f>
        <v>4061</v>
      </c>
    </row>
    <row r="38" spans="1:3" s="161" customFormat="1" ht="30.75">
      <c r="A38" s="169" t="s">
        <v>52</v>
      </c>
      <c r="B38" s="159" t="s">
        <v>51</v>
      </c>
      <c r="C38" s="160">
        <f>C39</f>
        <v>2958</v>
      </c>
    </row>
    <row r="39" spans="1:3" s="161" customFormat="1" ht="30.75">
      <c r="A39" s="158" t="s">
        <v>53</v>
      </c>
      <c r="B39" s="159" t="s">
        <v>54</v>
      </c>
      <c r="C39" s="166">
        <f>'[1]Прогноз по статьям'!J136</f>
        <v>2958</v>
      </c>
    </row>
    <row r="40" spans="1:3" s="161" customFormat="1" ht="30.75">
      <c r="A40" s="162" t="s">
        <v>291</v>
      </c>
      <c r="B40" s="164" t="s">
        <v>136</v>
      </c>
      <c r="C40" s="160">
        <f>C41</f>
        <v>1900</v>
      </c>
    </row>
    <row r="41" spans="1:3" s="161" customFormat="1" ht="15">
      <c r="A41" s="158" t="s">
        <v>201</v>
      </c>
      <c r="B41" s="159" t="s">
        <v>202</v>
      </c>
      <c r="C41" s="160">
        <f>C42</f>
        <v>1900</v>
      </c>
    </row>
    <row r="42" spans="1:3" s="161" customFormat="1" ht="15">
      <c r="A42" s="158" t="s">
        <v>292</v>
      </c>
      <c r="B42" s="159" t="s">
        <v>200</v>
      </c>
      <c r="C42" s="170">
        <f>'[1]Прогноз по статьям'!J210</f>
        <v>1900</v>
      </c>
    </row>
    <row r="43" spans="1:3" s="161" customFormat="1" ht="15">
      <c r="A43" s="162" t="s">
        <v>413</v>
      </c>
      <c r="B43" s="228" t="s">
        <v>910</v>
      </c>
      <c r="C43" s="160">
        <f>C44+C45</f>
        <v>7906</v>
      </c>
    </row>
    <row r="44" spans="1:3" s="161" customFormat="1" ht="46.5">
      <c r="A44" s="158" t="s">
        <v>370</v>
      </c>
      <c r="B44" s="159" t="s">
        <v>430</v>
      </c>
      <c r="C44" s="170">
        <f>'[1]Прогноз по статьям'!J213</f>
        <v>7886</v>
      </c>
    </row>
    <row r="45" spans="1:3" s="161" customFormat="1" ht="30.75">
      <c r="A45" s="158" t="s">
        <v>45</v>
      </c>
      <c r="B45" s="159" t="s">
        <v>290</v>
      </c>
      <c r="C45" s="170">
        <f>'[1]Прогноз по статьям'!J235</f>
        <v>20</v>
      </c>
    </row>
    <row r="46" spans="1:3" s="161" customFormat="1" ht="30.75">
      <c r="A46" s="162" t="s">
        <v>414</v>
      </c>
      <c r="B46" s="164" t="s">
        <v>59</v>
      </c>
      <c r="C46" s="160">
        <f>C47+C56+C58</f>
        <v>37791</v>
      </c>
    </row>
    <row r="47" spans="1:3" s="161" customFormat="1" ht="78">
      <c r="A47" s="158" t="s">
        <v>417</v>
      </c>
      <c r="B47" s="165" t="s">
        <v>439</v>
      </c>
      <c r="C47" s="160">
        <f>C48+C51+C53+C54</f>
        <v>37457</v>
      </c>
    </row>
    <row r="48" spans="1:3" s="161" customFormat="1" ht="62.25">
      <c r="A48" s="158" t="s">
        <v>143</v>
      </c>
      <c r="B48" s="159" t="s">
        <v>289</v>
      </c>
      <c r="C48" s="160">
        <f>C49+C50</f>
        <v>26787</v>
      </c>
    </row>
    <row r="49" spans="1:3" s="161" customFormat="1" ht="62.25">
      <c r="A49" s="158" t="s">
        <v>438</v>
      </c>
      <c r="B49" s="165" t="s">
        <v>454</v>
      </c>
      <c r="C49" s="170">
        <f>'[1]Прогноз по статьям'!J267</f>
        <v>4174</v>
      </c>
    </row>
    <row r="50" spans="1:3" s="161" customFormat="1" ht="62.25">
      <c r="A50" s="158" t="s">
        <v>456</v>
      </c>
      <c r="B50" s="165" t="s">
        <v>455</v>
      </c>
      <c r="C50" s="170">
        <f>'[1]Прогноз по статьям'!J270</f>
        <v>22613</v>
      </c>
    </row>
    <row r="51" spans="1:3" s="161" customFormat="1" ht="62.25">
      <c r="A51" s="158" t="s">
        <v>125</v>
      </c>
      <c r="B51" s="165" t="s">
        <v>441</v>
      </c>
      <c r="C51" s="160">
        <f>C52</f>
        <v>85</v>
      </c>
    </row>
    <row r="52" spans="1:3" s="161" customFormat="1" ht="62.25">
      <c r="A52" s="158" t="s">
        <v>139</v>
      </c>
      <c r="B52" s="159" t="s">
        <v>440</v>
      </c>
      <c r="C52" s="170">
        <f>'[1]Прогноз по статьям'!J272</f>
        <v>85</v>
      </c>
    </row>
    <row r="53" spans="1:3" s="161" customFormat="1" ht="62.25">
      <c r="A53" s="158" t="s">
        <v>105</v>
      </c>
      <c r="B53" s="159" t="s">
        <v>108</v>
      </c>
      <c r="C53" s="170">
        <v>0</v>
      </c>
    </row>
    <row r="54" spans="1:3" s="161" customFormat="1" ht="30.75">
      <c r="A54" s="158" t="s">
        <v>24</v>
      </c>
      <c r="B54" s="159" t="s">
        <v>25</v>
      </c>
      <c r="C54" s="160">
        <f>C55</f>
        <v>10585</v>
      </c>
    </row>
    <row r="55" spans="1:3" s="161" customFormat="1" ht="30.75">
      <c r="A55" s="158" t="s">
        <v>26</v>
      </c>
      <c r="B55" s="159" t="s">
        <v>27</v>
      </c>
      <c r="C55" s="170">
        <f>'[1]Прогноз по статьям'!J298</f>
        <v>10585</v>
      </c>
    </row>
    <row r="56" spans="1:3" s="161" customFormat="1" ht="15">
      <c r="A56" s="158" t="s">
        <v>419</v>
      </c>
      <c r="B56" s="159" t="s">
        <v>46</v>
      </c>
      <c r="C56" s="160">
        <f>C57</f>
        <v>280</v>
      </c>
    </row>
    <row r="57" spans="1:3" s="161" customFormat="1" ht="46.5">
      <c r="A57" s="158" t="s">
        <v>388</v>
      </c>
      <c r="B57" s="159" t="s">
        <v>390</v>
      </c>
      <c r="C57" s="170">
        <f>'[1]Прогноз по статьям'!J324</f>
        <v>280</v>
      </c>
    </row>
    <row r="58" spans="1:3" s="161" customFormat="1" ht="78">
      <c r="A58" s="158" t="s">
        <v>758</v>
      </c>
      <c r="B58" s="165" t="s">
        <v>759</v>
      </c>
      <c r="C58" s="160">
        <f>C59</f>
        <v>54</v>
      </c>
    </row>
    <row r="59" spans="1:3" s="161" customFormat="1" ht="62.25">
      <c r="A59" s="158" t="s">
        <v>163</v>
      </c>
      <c r="B59" s="159" t="s">
        <v>756</v>
      </c>
      <c r="C59" s="170">
        <f>'[1]Прогноз по статьям'!J327</f>
        <v>54</v>
      </c>
    </row>
    <row r="60" spans="1:3" s="161" customFormat="1" ht="15">
      <c r="A60" s="162" t="s">
        <v>391</v>
      </c>
      <c r="B60" s="164" t="s">
        <v>396</v>
      </c>
      <c r="C60" s="160">
        <f>C61</f>
        <v>3695</v>
      </c>
    </row>
    <row r="61" spans="1:3" s="161" customFormat="1" ht="15">
      <c r="A61" s="158" t="s">
        <v>397</v>
      </c>
      <c r="B61" s="159" t="s">
        <v>398</v>
      </c>
      <c r="C61" s="160">
        <f>C62+C63+C64+C65+C66+C67</f>
        <v>3695</v>
      </c>
    </row>
    <row r="62" spans="1:3" s="161" customFormat="1" ht="30.75">
      <c r="A62" s="158" t="s">
        <v>446</v>
      </c>
      <c r="B62" s="159" t="s">
        <v>442</v>
      </c>
      <c r="C62" s="170">
        <f>'[1]Прогноз по статьям'!J331</f>
        <v>341</v>
      </c>
    </row>
    <row r="63" spans="1:3" s="161" customFormat="1" ht="30.75">
      <c r="A63" s="158" t="s">
        <v>447</v>
      </c>
      <c r="B63" s="159" t="s">
        <v>443</v>
      </c>
      <c r="C63" s="170">
        <f>'[1]Прогноз по статьям'!J332</f>
        <v>14</v>
      </c>
    </row>
    <row r="64" spans="1:3" s="161" customFormat="1" ht="15">
      <c r="A64" s="158" t="s">
        <v>448</v>
      </c>
      <c r="B64" s="159" t="s">
        <v>86</v>
      </c>
      <c r="C64" s="170">
        <f>'[1]Прогноз по статьям'!J333</f>
        <v>1626</v>
      </c>
    </row>
    <row r="65" spans="1:3" s="161" customFormat="1" ht="15">
      <c r="A65" s="158" t="s">
        <v>449</v>
      </c>
      <c r="B65" s="159" t="s">
        <v>444</v>
      </c>
      <c r="C65" s="170">
        <f>'[1]Прогноз по статьям'!J334</f>
        <v>1707</v>
      </c>
    </row>
    <row r="66" spans="1:3" s="161" customFormat="1" ht="15">
      <c r="A66" s="158" t="s">
        <v>450</v>
      </c>
      <c r="B66" s="159" t="s">
        <v>445</v>
      </c>
      <c r="C66" s="170">
        <f>'[1]Прогноз по статьям'!J335</f>
        <v>7</v>
      </c>
    </row>
    <row r="67" spans="1:3" s="161" customFormat="1" ht="30.75">
      <c r="A67" s="158" t="s">
        <v>476</v>
      </c>
      <c r="B67" s="159" t="s">
        <v>475</v>
      </c>
      <c r="C67" s="170">
        <f>'[1]Прогноз по статьям'!J336</f>
        <v>0</v>
      </c>
    </row>
    <row r="68" spans="1:3" s="161" customFormat="1" ht="30.75">
      <c r="A68" s="162" t="s">
        <v>115</v>
      </c>
      <c r="B68" s="164" t="s">
        <v>707</v>
      </c>
      <c r="C68" s="160">
        <f>C69</f>
        <v>220</v>
      </c>
    </row>
    <row r="69" spans="1:3" s="161" customFormat="1" ht="15">
      <c r="A69" s="158" t="s">
        <v>117</v>
      </c>
      <c r="B69" s="159" t="s">
        <v>116</v>
      </c>
      <c r="C69" s="160">
        <f>C71+C70</f>
        <v>220</v>
      </c>
    </row>
    <row r="70" spans="1:3" s="161" customFormat="1" ht="30.75">
      <c r="A70" s="171" t="s">
        <v>296</v>
      </c>
      <c r="B70" s="159" t="s">
        <v>760</v>
      </c>
      <c r="C70" s="170">
        <f>'[1]Прогноз по статьям'!J364</f>
        <v>220</v>
      </c>
    </row>
    <row r="71" spans="1:3" s="161" customFormat="1" ht="15">
      <c r="A71" s="158" t="s">
        <v>298</v>
      </c>
      <c r="B71" s="159" t="s">
        <v>38</v>
      </c>
      <c r="C71" s="168"/>
    </row>
    <row r="72" spans="1:3" s="161" customFormat="1" ht="30.75">
      <c r="A72" s="162" t="s">
        <v>126</v>
      </c>
      <c r="B72" s="164" t="s">
        <v>127</v>
      </c>
      <c r="C72" s="160">
        <f>C75+C73</f>
        <v>10814</v>
      </c>
    </row>
    <row r="73" spans="1:3" s="161" customFormat="1" ht="62.25">
      <c r="A73" s="158" t="s">
        <v>287</v>
      </c>
      <c r="B73" s="165" t="s">
        <v>216</v>
      </c>
      <c r="C73" s="160">
        <f>C74</f>
        <v>8404</v>
      </c>
    </row>
    <row r="74" spans="1:3" s="161" customFormat="1" ht="78">
      <c r="A74" s="158" t="s">
        <v>426</v>
      </c>
      <c r="B74" s="228" t="s">
        <v>911</v>
      </c>
      <c r="C74" s="170">
        <f>'[1]Прогноз по статьям'!J406</f>
        <v>8404</v>
      </c>
    </row>
    <row r="75" spans="1:3" s="161" customFormat="1" ht="30.75">
      <c r="A75" s="229" t="s">
        <v>912</v>
      </c>
      <c r="B75" s="159" t="s">
        <v>215</v>
      </c>
      <c r="C75" s="160">
        <f>C76</f>
        <v>2410</v>
      </c>
    </row>
    <row r="76" spans="1:3" s="161" customFormat="1" ht="30.75">
      <c r="A76" s="158" t="s">
        <v>153</v>
      </c>
      <c r="B76" s="159" t="s">
        <v>428</v>
      </c>
      <c r="C76" s="160">
        <f>C77+C78</f>
        <v>2410</v>
      </c>
    </row>
    <row r="77" spans="1:3" s="161" customFormat="1" ht="46.5">
      <c r="A77" s="158" t="s">
        <v>389</v>
      </c>
      <c r="B77" s="159" t="s">
        <v>457</v>
      </c>
      <c r="C77" s="172">
        <f>'[1]Прогноз по статьям'!J428</f>
        <v>620</v>
      </c>
    </row>
    <row r="78" spans="1:3" s="161" customFormat="1" ht="46.5">
      <c r="A78" s="158" t="s">
        <v>459</v>
      </c>
      <c r="B78" s="159" t="s">
        <v>458</v>
      </c>
      <c r="C78" s="168">
        <f>'[1]Прогноз по статьям'!J431</f>
        <v>1790</v>
      </c>
    </row>
    <row r="79" spans="1:3" s="161" customFormat="1" ht="15">
      <c r="A79" s="158" t="s">
        <v>415</v>
      </c>
      <c r="B79" s="159" t="s">
        <v>47</v>
      </c>
      <c r="C79" s="160">
        <f>SUM(C80:C98)</f>
        <v>5950</v>
      </c>
    </row>
    <row r="80" spans="1:3" s="161" customFormat="1" ht="62.25">
      <c r="A80" s="158" t="s">
        <v>162</v>
      </c>
      <c r="B80" s="228" t="s">
        <v>913</v>
      </c>
      <c r="C80" s="168">
        <f>'[1]Прогноз по статьям'!J438</f>
        <v>60</v>
      </c>
    </row>
    <row r="81" spans="1:3" s="161" customFormat="1" ht="46.5">
      <c r="A81" s="158" t="s">
        <v>137</v>
      </c>
      <c r="B81" s="159" t="s">
        <v>138</v>
      </c>
      <c r="C81" s="168">
        <f>'[1]Прогноз по статьям'!J439</f>
        <v>50</v>
      </c>
    </row>
    <row r="82" spans="1:3" s="161" customFormat="1" ht="46.5">
      <c r="A82" s="62" t="s">
        <v>399</v>
      </c>
      <c r="B82" s="63" t="s">
        <v>118</v>
      </c>
      <c r="C82" s="168">
        <f>'[1]Прогноз по статьям'!J440</f>
        <v>0</v>
      </c>
    </row>
    <row r="83" spans="1:3" s="161" customFormat="1" ht="46.5">
      <c r="A83" s="231" t="s">
        <v>914</v>
      </c>
      <c r="B83" s="60" t="s">
        <v>286</v>
      </c>
      <c r="C83" s="168">
        <f>'[1]Прогноз по статьям'!J442</f>
        <v>150</v>
      </c>
    </row>
    <row r="84" spans="1:3" s="161" customFormat="1" ht="46.5">
      <c r="A84" s="173" t="s">
        <v>871</v>
      </c>
      <c r="B84" s="60" t="s">
        <v>872</v>
      </c>
      <c r="C84" s="168">
        <f>'[1]Прогноз по статьям'!J444</f>
        <v>100</v>
      </c>
    </row>
    <row r="85" spans="1:3" s="161" customFormat="1" ht="30.75">
      <c r="A85" s="62" t="s">
        <v>87</v>
      </c>
      <c r="B85" s="60" t="s">
        <v>330</v>
      </c>
      <c r="C85" s="174">
        <f>'[1]Прогноз по статьям'!J447+'[1]Прогноз по статьям'!J448</f>
        <v>880</v>
      </c>
    </row>
    <row r="86" spans="1:3" s="161" customFormat="1" ht="30.75">
      <c r="A86" s="62" t="s">
        <v>259</v>
      </c>
      <c r="B86" s="60" t="s">
        <v>331</v>
      </c>
      <c r="C86" s="174">
        <f>'[1]Прогноз по статьям'!J450+'[1]Прогноз по статьям'!J451</f>
        <v>340</v>
      </c>
    </row>
    <row r="87" spans="1:3" s="161" customFormat="1" ht="30.75">
      <c r="A87" s="62" t="s">
        <v>400</v>
      </c>
      <c r="B87" s="60" t="s">
        <v>332</v>
      </c>
      <c r="C87" s="174">
        <f>'[1]Прогноз по статьям'!J453+'[1]Прогноз по статьям'!J454</f>
        <v>8</v>
      </c>
    </row>
    <row r="88" spans="1:3" s="161" customFormat="1" ht="30.75">
      <c r="A88" s="62" t="s">
        <v>402</v>
      </c>
      <c r="B88" s="60" t="s">
        <v>403</v>
      </c>
      <c r="C88" s="174">
        <f>'[1]Прогноз по статьям'!J456+'[1]Прогноз по статьям'!J457</f>
        <v>440</v>
      </c>
    </row>
    <row r="89" spans="1:3" s="161" customFormat="1" ht="15">
      <c r="A89" s="62" t="s">
        <v>404</v>
      </c>
      <c r="B89" s="60" t="s">
        <v>405</v>
      </c>
      <c r="C89" s="174">
        <f>'[1]Прогноз по статьям'!J459+'[1]Прогноз по статьям'!J460</f>
        <v>302</v>
      </c>
    </row>
    <row r="90" spans="1:3" s="161" customFormat="1" ht="46.5">
      <c r="A90" s="173" t="s">
        <v>879</v>
      </c>
      <c r="B90" s="63" t="s">
        <v>873</v>
      </c>
      <c r="C90" s="174">
        <f>'[1]Прогноз по статьям'!J462</f>
        <v>1</v>
      </c>
    </row>
    <row r="91" spans="1:3" s="161" customFormat="1" ht="46.5">
      <c r="A91" s="173" t="s">
        <v>874</v>
      </c>
      <c r="B91" s="60" t="s">
        <v>875</v>
      </c>
      <c r="C91" s="174">
        <f>'[1]Прогноз по статьям'!J465</f>
        <v>17</v>
      </c>
    </row>
    <row r="92" spans="1:3" s="161" customFormat="1" ht="30.75">
      <c r="A92" s="62" t="s">
        <v>333</v>
      </c>
      <c r="B92" s="60" t="s">
        <v>119</v>
      </c>
      <c r="C92" s="174">
        <f>'[1]Прогноз по статьям'!J466</f>
        <v>20</v>
      </c>
    </row>
    <row r="93" spans="1:3" s="161" customFormat="1" ht="30.75">
      <c r="A93" s="158" t="s">
        <v>112</v>
      </c>
      <c r="B93" s="159" t="s">
        <v>111</v>
      </c>
      <c r="C93" s="168">
        <f>'[1]Прогноз по статьям'!J473</f>
        <v>46</v>
      </c>
    </row>
    <row r="94" spans="1:3" s="161" customFormat="1" ht="30.75">
      <c r="A94" s="158" t="s">
        <v>113</v>
      </c>
      <c r="B94" s="159" t="s">
        <v>109</v>
      </c>
      <c r="C94" s="168">
        <f>'[1]Прогноз по статьям'!J476</f>
        <v>40</v>
      </c>
    </row>
    <row r="95" spans="1:3" s="161" customFormat="1" ht="62.25">
      <c r="A95" s="158" t="s">
        <v>334</v>
      </c>
      <c r="B95" s="159" t="s">
        <v>335</v>
      </c>
      <c r="C95" s="168">
        <f>'[1]Прогноз по статьям'!J478+'[1]Прогноз по статьям'!J479+'[1]Прогноз по статьям'!J480</f>
        <v>750</v>
      </c>
    </row>
    <row r="96" spans="1:3" s="161" customFormat="1" ht="30.75">
      <c r="A96" s="158" t="s">
        <v>114</v>
      </c>
      <c r="B96" s="159" t="s">
        <v>110</v>
      </c>
      <c r="C96" s="168">
        <f>'[1]Прогноз по статьям'!J481</f>
        <v>20</v>
      </c>
    </row>
    <row r="97" spans="1:3" s="161" customFormat="1" ht="46.5">
      <c r="A97" s="173" t="s">
        <v>876</v>
      </c>
      <c r="B97" s="63" t="s">
        <v>40</v>
      </c>
      <c r="C97" s="168">
        <f>'[1]Прогноз по статьям'!J483</f>
        <v>2</v>
      </c>
    </row>
    <row r="98" spans="1:3" s="161" customFormat="1" ht="30.75">
      <c r="A98" s="158" t="s">
        <v>515</v>
      </c>
      <c r="B98" s="159" t="s">
        <v>44</v>
      </c>
      <c r="C98" s="168">
        <f>'[1]Прогноз по статьям'!J504</f>
        <v>2724</v>
      </c>
    </row>
    <row r="99" spans="1:3" s="161" customFormat="1" ht="15">
      <c r="A99" s="162" t="s">
        <v>416</v>
      </c>
      <c r="B99" s="164" t="s">
        <v>48</v>
      </c>
      <c r="C99" s="160">
        <f>C100</f>
        <v>0</v>
      </c>
    </row>
    <row r="100" spans="1:3" s="161" customFormat="1" ht="15">
      <c r="A100" s="158" t="s">
        <v>406</v>
      </c>
      <c r="B100" s="159" t="s">
        <v>407</v>
      </c>
      <c r="C100" s="168">
        <f>'[1]Прогноз по статьям'!J522</f>
        <v>0</v>
      </c>
    </row>
    <row r="101" spans="1:3" s="161" customFormat="1" ht="15">
      <c r="A101" s="188" t="s">
        <v>694</v>
      </c>
      <c r="B101" s="159" t="s">
        <v>55</v>
      </c>
      <c r="C101" s="187">
        <f>C102</f>
        <v>850384.4</v>
      </c>
    </row>
    <row r="102" spans="1:3" s="161" customFormat="1" ht="30.75">
      <c r="A102" s="188" t="s">
        <v>695</v>
      </c>
      <c r="B102" s="159" t="s">
        <v>772</v>
      </c>
      <c r="C102" s="187">
        <f>C116+C139+C103+C108</f>
        <v>850384.4</v>
      </c>
    </row>
    <row r="103" spans="1:3" s="161" customFormat="1" ht="30.75">
      <c r="A103" s="262" t="s">
        <v>1030</v>
      </c>
      <c r="B103" s="159" t="s">
        <v>477</v>
      </c>
      <c r="C103" s="187">
        <f>C105+C107</f>
        <v>67249.7</v>
      </c>
    </row>
    <row r="104" spans="1:3" s="161" customFormat="1" ht="15">
      <c r="A104" s="262" t="s">
        <v>1016</v>
      </c>
      <c r="B104" s="159" t="s">
        <v>522</v>
      </c>
      <c r="C104" s="187">
        <f>C105</f>
        <v>39116.4</v>
      </c>
    </row>
    <row r="105" spans="1:3" s="161" customFormat="1" ht="30.75">
      <c r="A105" s="262" t="s">
        <v>1015</v>
      </c>
      <c r="B105" s="159" t="s">
        <v>478</v>
      </c>
      <c r="C105" s="187">
        <v>39116.4</v>
      </c>
    </row>
    <row r="106" spans="1:3" s="161" customFormat="1" ht="30.75">
      <c r="A106" s="262" t="s">
        <v>1018</v>
      </c>
      <c r="B106" s="159" t="s">
        <v>804</v>
      </c>
      <c r="C106" s="187">
        <f>C107</f>
        <v>28133.3</v>
      </c>
    </row>
    <row r="107" spans="1:3" s="161" customFormat="1" ht="30.75">
      <c r="A107" s="262" t="s">
        <v>1017</v>
      </c>
      <c r="B107" s="159" t="s">
        <v>479</v>
      </c>
      <c r="C107" s="187">
        <v>28133.3</v>
      </c>
    </row>
    <row r="108" spans="1:3" s="161" customFormat="1" ht="30.75">
      <c r="A108" s="188" t="s">
        <v>104</v>
      </c>
      <c r="B108" s="159" t="s">
        <v>103</v>
      </c>
      <c r="C108" s="187">
        <f>C110+C111+C109+C112+C114+C113+C115</f>
        <v>146096.9</v>
      </c>
    </row>
    <row r="109" spans="1:3" s="161" customFormat="1" ht="30.75">
      <c r="A109" s="262" t="s">
        <v>1014</v>
      </c>
      <c r="B109" s="159" t="s">
        <v>102</v>
      </c>
      <c r="C109" s="187">
        <v>6000</v>
      </c>
    </row>
    <row r="110" spans="1:3" s="161" customFormat="1" ht="46.5">
      <c r="A110" s="262" t="s">
        <v>901</v>
      </c>
      <c r="B110" s="261" t="s">
        <v>976</v>
      </c>
      <c r="C110" s="187">
        <v>1546.1</v>
      </c>
    </row>
    <row r="111" spans="1:3" s="161" customFormat="1" ht="51" customHeight="1">
      <c r="A111" s="262" t="s">
        <v>1012</v>
      </c>
      <c r="B111" s="261" t="s">
        <v>977</v>
      </c>
      <c r="C111" s="187">
        <v>48496.7</v>
      </c>
    </row>
    <row r="112" spans="1:3" s="161" customFormat="1" ht="66.75" customHeight="1">
      <c r="A112" s="262" t="s">
        <v>1010</v>
      </c>
      <c r="B112" s="261" t="s">
        <v>1011</v>
      </c>
      <c r="C112" s="187">
        <v>54264</v>
      </c>
    </row>
    <row r="113" spans="1:3" s="161" customFormat="1" ht="48" customHeight="1">
      <c r="A113" s="262" t="s">
        <v>1019</v>
      </c>
      <c r="B113" s="261" t="s">
        <v>978</v>
      </c>
      <c r="C113" s="187">
        <v>504.2</v>
      </c>
    </row>
    <row r="114" spans="1:3" s="161" customFormat="1" ht="51" customHeight="1">
      <c r="A114" s="262" t="s">
        <v>1013</v>
      </c>
      <c r="B114" s="261" t="s">
        <v>979</v>
      </c>
      <c r="C114" s="187">
        <v>28620.1</v>
      </c>
    </row>
    <row r="115" spans="1:3" s="161" customFormat="1" ht="33" customHeight="1">
      <c r="A115" s="262" t="s">
        <v>980</v>
      </c>
      <c r="B115" s="261" t="s">
        <v>981</v>
      </c>
      <c r="C115" s="187">
        <v>6665.8</v>
      </c>
    </row>
    <row r="116" spans="1:3" s="161" customFormat="1" ht="30.75">
      <c r="A116" s="262" t="s">
        <v>1029</v>
      </c>
      <c r="B116" s="186" t="s">
        <v>203</v>
      </c>
      <c r="C116" s="187">
        <f>C118+C137+C138+C120+C121+C122+C123+C124+C125+C126+C127+C128+C129+C130+C131+C132+C133+C134+C135+C136</f>
        <v>628877.8</v>
      </c>
    </row>
    <row r="117" spans="1:3" s="161" customFormat="1" ht="30.75" hidden="1">
      <c r="A117" s="188" t="s">
        <v>504</v>
      </c>
      <c r="B117" s="186" t="s">
        <v>503</v>
      </c>
      <c r="C117" s="187"/>
    </row>
    <row r="118" spans="1:3" s="161" customFormat="1" ht="57" customHeight="1">
      <c r="A118" s="262" t="s">
        <v>1020</v>
      </c>
      <c r="B118" s="263" t="s">
        <v>983</v>
      </c>
      <c r="C118" s="187">
        <v>8686</v>
      </c>
    </row>
    <row r="119" spans="1:3" s="161" customFormat="1" ht="46.5" hidden="1">
      <c r="A119" s="188" t="s">
        <v>501</v>
      </c>
      <c r="B119" s="186" t="s">
        <v>502</v>
      </c>
      <c r="C119" s="187"/>
    </row>
    <row r="120" spans="1:3" s="161" customFormat="1" ht="46.5">
      <c r="A120" s="262" t="s">
        <v>1021</v>
      </c>
      <c r="B120" s="186" t="s">
        <v>922</v>
      </c>
      <c r="C120" s="187">
        <v>1059.3</v>
      </c>
    </row>
    <row r="121" spans="1:3" s="161" customFormat="1" ht="30.75">
      <c r="A121" s="262" t="s">
        <v>1022</v>
      </c>
      <c r="B121" s="186" t="s">
        <v>210</v>
      </c>
      <c r="C121" s="187">
        <v>8054.4</v>
      </c>
    </row>
    <row r="122" spans="1:3" s="161" customFormat="1" ht="69" customHeight="1">
      <c r="A122" s="188" t="s">
        <v>1009</v>
      </c>
      <c r="B122" s="263" t="s">
        <v>984</v>
      </c>
      <c r="C122" s="187">
        <v>8512.4</v>
      </c>
    </row>
    <row r="123" spans="1:3" s="161" customFormat="1" ht="30.75">
      <c r="A123" s="262" t="s">
        <v>1006</v>
      </c>
      <c r="B123" s="263" t="s">
        <v>985</v>
      </c>
      <c r="C123" s="187">
        <v>998</v>
      </c>
    </row>
    <row r="124" spans="1:3" s="161" customFormat="1" ht="30.75">
      <c r="A124" s="262" t="s">
        <v>1007</v>
      </c>
      <c r="B124" s="263" t="s">
        <v>986</v>
      </c>
      <c r="C124" s="187">
        <v>268.3</v>
      </c>
    </row>
    <row r="125" spans="1:3" s="161" customFormat="1" ht="30.75">
      <c r="A125" s="262" t="s">
        <v>1008</v>
      </c>
      <c r="B125" s="263" t="s">
        <v>987</v>
      </c>
      <c r="C125" s="187">
        <v>3915</v>
      </c>
    </row>
    <row r="126" spans="1:3" s="161" customFormat="1" ht="183" customHeight="1">
      <c r="A126" s="262" t="s">
        <v>1000</v>
      </c>
      <c r="B126" s="263" t="s">
        <v>988</v>
      </c>
      <c r="C126" s="187">
        <v>197774.7</v>
      </c>
    </row>
    <row r="127" spans="1:3" s="161" customFormat="1" ht="186.75">
      <c r="A127" s="262" t="s">
        <v>1001</v>
      </c>
      <c r="B127" s="186" t="s">
        <v>249</v>
      </c>
      <c r="C127" s="187">
        <v>2562</v>
      </c>
    </row>
    <row r="128" spans="1:3" s="161" customFormat="1" ht="156">
      <c r="A128" s="262" t="s">
        <v>1002</v>
      </c>
      <c r="B128" s="263" t="s">
        <v>995</v>
      </c>
      <c r="C128" s="187">
        <v>317902.9</v>
      </c>
    </row>
    <row r="129" spans="1:3" s="161" customFormat="1" ht="156">
      <c r="A129" s="262" t="s">
        <v>1003</v>
      </c>
      <c r="B129" s="186" t="s">
        <v>518</v>
      </c>
      <c r="C129" s="187">
        <v>9720</v>
      </c>
    </row>
    <row r="130" spans="1:3" s="161" customFormat="1" ht="78">
      <c r="A130" s="262" t="s">
        <v>1004</v>
      </c>
      <c r="B130" s="186" t="s">
        <v>523</v>
      </c>
      <c r="C130" s="187">
        <v>500</v>
      </c>
    </row>
    <row r="131" spans="1:3" s="161" customFormat="1" ht="186.75">
      <c r="A131" s="262" t="s">
        <v>1005</v>
      </c>
      <c r="B131" s="186" t="s">
        <v>894</v>
      </c>
      <c r="C131" s="187">
        <v>32302.3</v>
      </c>
    </row>
    <row r="132" spans="1:3" s="161" customFormat="1" ht="30.75">
      <c r="A132" s="262" t="s">
        <v>1023</v>
      </c>
      <c r="B132" s="263" t="s">
        <v>989</v>
      </c>
      <c r="C132" s="187">
        <v>15558.1</v>
      </c>
    </row>
    <row r="133" spans="1:3" s="161" customFormat="1" ht="30.75">
      <c r="A133" s="262" t="s">
        <v>1024</v>
      </c>
      <c r="B133" s="263" t="s">
        <v>990</v>
      </c>
      <c r="C133" s="187">
        <v>1772.6</v>
      </c>
    </row>
    <row r="134" spans="1:3" s="161" customFormat="1" ht="72" customHeight="1">
      <c r="A134" s="188" t="s">
        <v>999</v>
      </c>
      <c r="B134" s="263" t="s">
        <v>991</v>
      </c>
      <c r="C134" s="187">
        <v>772.8</v>
      </c>
    </row>
    <row r="135" spans="1:3" s="161" customFormat="1" ht="30.75">
      <c r="A135" s="262" t="s">
        <v>996</v>
      </c>
      <c r="B135" s="263" t="s">
        <v>992</v>
      </c>
      <c r="C135" s="187">
        <v>672.4</v>
      </c>
    </row>
    <row r="136" spans="1:3" s="161" customFormat="1" ht="30.75">
      <c r="A136" s="262" t="s">
        <v>997</v>
      </c>
      <c r="B136" s="263" t="s">
        <v>993</v>
      </c>
      <c r="C136" s="187">
        <v>1872.7</v>
      </c>
    </row>
    <row r="137" spans="1:3" s="161" customFormat="1" ht="62.25">
      <c r="A137" s="262" t="s">
        <v>998</v>
      </c>
      <c r="B137" s="263" t="s">
        <v>994</v>
      </c>
      <c r="C137" s="187">
        <v>14402.8</v>
      </c>
    </row>
    <row r="138" spans="1:3" s="161" customFormat="1" ht="35.25" customHeight="1">
      <c r="A138" s="188" t="s">
        <v>921</v>
      </c>
      <c r="B138" s="263" t="s">
        <v>503</v>
      </c>
      <c r="C138" s="187">
        <v>1571.1</v>
      </c>
    </row>
    <row r="139" spans="1:3" s="189" customFormat="1" ht="15">
      <c r="A139" s="262" t="s">
        <v>1025</v>
      </c>
      <c r="B139" s="186" t="s">
        <v>507</v>
      </c>
      <c r="C139" s="187">
        <f>C140+C141</f>
        <v>8160</v>
      </c>
    </row>
    <row r="140" spans="1:3" s="161" customFormat="1" ht="62.25">
      <c r="A140" s="262" t="s">
        <v>1026</v>
      </c>
      <c r="B140" s="186" t="s">
        <v>88</v>
      </c>
      <c r="C140" s="187">
        <v>60</v>
      </c>
    </row>
    <row r="141" spans="1:3" s="161" customFormat="1" ht="65.25" customHeight="1">
      <c r="A141" s="262" t="s">
        <v>1027</v>
      </c>
      <c r="B141" s="261" t="s">
        <v>982</v>
      </c>
      <c r="C141" s="187">
        <v>8100</v>
      </c>
    </row>
    <row r="142" spans="1:3" s="161" customFormat="1" ht="15">
      <c r="A142" s="190"/>
      <c r="B142" s="191" t="s">
        <v>63</v>
      </c>
      <c r="C142" s="192">
        <f>C101+C12</f>
        <v>1363875.4</v>
      </c>
    </row>
    <row r="143" spans="1:3" s="161" customFormat="1" ht="15">
      <c r="A143" s="193"/>
      <c r="B143" s="194"/>
      <c r="C143" s="195"/>
    </row>
    <row r="144" spans="1:3" s="161" customFormat="1" ht="15">
      <c r="A144" s="293" t="s">
        <v>89</v>
      </c>
      <c r="B144" s="293"/>
      <c r="C144" s="293"/>
    </row>
    <row r="145" s="161" customFormat="1" ht="15">
      <c r="C145" s="201"/>
    </row>
    <row r="146" s="161" customFormat="1" ht="15">
      <c r="C146" s="201"/>
    </row>
    <row r="147" s="161" customFormat="1" ht="15">
      <c r="C147" s="201"/>
    </row>
    <row r="148" s="161" customFormat="1" ht="15">
      <c r="C148" s="201"/>
    </row>
    <row r="149" s="161" customFormat="1" ht="15">
      <c r="C149" s="201"/>
    </row>
    <row r="150" s="161" customFormat="1" ht="15">
      <c r="C150" s="201"/>
    </row>
    <row r="151" s="161" customFormat="1" ht="15">
      <c r="C151" s="201"/>
    </row>
    <row r="152" s="161" customFormat="1" ht="15">
      <c r="C152" s="201"/>
    </row>
    <row r="153" s="161" customFormat="1" ht="15">
      <c r="C153" s="201"/>
    </row>
    <row r="154" s="161" customFormat="1" ht="15">
      <c r="C154" s="201"/>
    </row>
    <row r="155" s="161" customFormat="1" ht="15">
      <c r="C155" s="201"/>
    </row>
    <row r="156" s="161" customFormat="1" ht="15">
      <c r="C156" s="201"/>
    </row>
    <row r="157" s="161" customFormat="1" ht="15">
      <c r="C157" s="201"/>
    </row>
    <row r="158" s="161" customFormat="1" ht="15">
      <c r="C158" s="201"/>
    </row>
    <row r="159" s="161" customFormat="1" ht="15">
      <c r="C159" s="201"/>
    </row>
    <row r="160" s="161" customFormat="1" ht="15">
      <c r="C160" s="201"/>
    </row>
    <row r="161" s="161" customFormat="1" ht="15">
      <c r="C161" s="201"/>
    </row>
    <row r="162" s="161" customFormat="1" ht="15">
      <c r="C162" s="201"/>
    </row>
    <row r="163" s="161" customFormat="1" ht="15">
      <c r="C163" s="201"/>
    </row>
    <row r="164" spans="1:3" ht="15">
      <c r="A164" s="161"/>
      <c r="C164" s="201"/>
    </row>
    <row r="165" spans="1:3" ht="15">
      <c r="A165" s="161"/>
      <c r="C165" s="201"/>
    </row>
    <row r="166" spans="1:3" ht="15">
      <c r="A166" s="161"/>
      <c r="C166" s="201"/>
    </row>
    <row r="167" spans="1:3" ht="15">
      <c r="A167" s="161"/>
      <c r="C167" s="201"/>
    </row>
    <row r="168" spans="1:3" ht="15">
      <c r="A168" s="161"/>
      <c r="C168" s="201"/>
    </row>
    <row r="169" spans="1:3" ht="15">
      <c r="A169" s="161"/>
      <c r="C169" s="201"/>
    </row>
    <row r="170" spans="1:3" ht="15">
      <c r="A170" s="161"/>
      <c r="C170" s="201"/>
    </row>
  </sheetData>
  <sheetProtection/>
  <mergeCells count="8">
    <mergeCell ref="A144:C144"/>
    <mergeCell ref="A1:C1"/>
    <mergeCell ref="A2:C2"/>
    <mergeCell ref="A3:C3"/>
    <mergeCell ref="A4:C4"/>
    <mergeCell ref="A5:C5"/>
    <mergeCell ref="A8:C8"/>
    <mergeCell ref="A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1"/>
  <sheetViews>
    <sheetView tabSelected="1" zoomScale="70" zoomScaleNormal="70" workbookViewId="0" topLeftCell="A104">
      <selection activeCell="H112" sqref="H112"/>
    </sheetView>
  </sheetViews>
  <sheetFormatPr defaultColWidth="9.125" defaultRowHeight="12.75"/>
  <cols>
    <col min="1" max="1" width="26.50390625" style="175" customWidth="1"/>
    <col min="2" max="2" width="64.00390625" style="176" customWidth="1"/>
    <col min="3" max="3" width="13.375" style="175" customWidth="1"/>
    <col min="4" max="4" width="14.50390625" style="175" customWidth="1"/>
    <col min="5" max="16384" width="9.125" style="175" customWidth="1"/>
  </cols>
  <sheetData>
    <row r="1" spans="1:4" ht="15">
      <c r="A1" s="297" t="s">
        <v>183</v>
      </c>
      <c r="B1" s="297"/>
      <c r="C1" s="297"/>
      <c r="D1" s="297"/>
    </row>
    <row r="2" spans="1:4" ht="15">
      <c r="A2" s="297" t="s">
        <v>182</v>
      </c>
      <c r="B2" s="297"/>
      <c r="C2" s="297"/>
      <c r="D2" s="297"/>
    </row>
    <row r="3" spans="1:4" ht="15">
      <c r="A3" s="297" t="s">
        <v>184</v>
      </c>
      <c r="B3" s="297"/>
      <c r="C3" s="297"/>
      <c r="D3" s="297"/>
    </row>
    <row r="4" spans="1:4" ht="15">
      <c r="A4" s="297" t="s">
        <v>185</v>
      </c>
      <c r="B4" s="297"/>
      <c r="C4" s="297"/>
      <c r="D4" s="297"/>
    </row>
    <row r="5" spans="1:4" ht="15">
      <c r="A5" s="297" t="s">
        <v>881</v>
      </c>
      <c r="B5" s="297"/>
      <c r="C5" s="297"/>
      <c r="D5" s="297"/>
    </row>
    <row r="7" spans="1:4" ht="15">
      <c r="A7" s="298" t="s">
        <v>393</v>
      </c>
      <c r="B7" s="298"/>
      <c r="C7" s="298"/>
      <c r="D7" s="299"/>
    </row>
    <row r="8" spans="1:4" ht="15">
      <c r="A8" s="298" t="s">
        <v>880</v>
      </c>
      <c r="B8" s="298"/>
      <c r="C8" s="298"/>
      <c r="D8" s="299"/>
    </row>
    <row r="9" spans="3:4" ht="15.75" thickBot="1">
      <c r="C9" s="300" t="s">
        <v>186</v>
      </c>
      <c r="D9" s="300"/>
    </row>
    <row r="10" spans="1:4" ht="31.5" thickBot="1">
      <c r="A10" s="177" t="s">
        <v>887</v>
      </c>
      <c r="B10" s="178" t="s">
        <v>76</v>
      </c>
      <c r="C10" s="301" t="s">
        <v>60</v>
      </c>
      <c r="D10" s="302"/>
    </row>
    <row r="11" spans="1:4" ht="15.75" thickBot="1">
      <c r="A11" s="179"/>
      <c r="B11" s="180"/>
      <c r="C11" s="181">
        <v>2018</v>
      </c>
      <c r="D11" s="182">
        <v>2019</v>
      </c>
    </row>
    <row r="12" spans="1:4" s="183" customFormat="1" ht="15">
      <c r="A12" s="158" t="s">
        <v>410</v>
      </c>
      <c r="B12" s="159" t="s">
        <v>31</v>
      </c>
      <c r="C12" s="160">
        <f>C13+C25+C43+C46+C60+C68+C79+C99+C72+C40+C19</f>
        <v>574918</v>
      </c>
      <c r="D12" s="160">
        <f>D13+D25+D43+D46+D60+D68+D79+D99+D72+D40+D19</f>
        <v>588060</v>
      </c>
    </row>
    <row r="13" spans="1:4" s="183" customFormat="1" ht="15">
      <c r="A13" s="162" t="s">
        <v>411</v>
      </c>
      <c r="B13" s="163" t="s">
        <v>56</v>
      </c>
      <c r="C13" s="160">
        <f>C14</f>
        <v>323468</v>
      </c>
      <c r="D13" s="160">
        <f>D14</f>
        <v>333729</v>
      </c>
    </row>
    <row r="14" spans="1:4" s="183" customFormat="1" ht="15">
      <c r="A14" s="162" t="s">
        <v>367</v>
      </c>
      <c r="B14" s="164" t="s">
        <v>61</v>
      </c>
      <c r="C14" s="160">
        <f>C15+C16+C17+C18</f>
        <v>323468</v>
      </c>
      <c r="D14" s="160">
        <f>D15+D16+D17+D18</f>
        <v>333729</v>
      </c>
    </row>
    <row r="15" spans="1:4" s="183" customFormat="1" ht="78">
      <c r="A15" s="158" t="s">
        <v>50</v>
      </c>
      <c r="B15" s="165" t="s">
        <v>364</v>
      </c>
      <c r="C15" s="166">
        <f>'[1]Прогноз по статьям'!K32</f>
        <v>316097</v>
      </c>
      <c r="D15" s="166">
        <f>'[1]Прогноз по статьям'!L32</f>
        <v>326156</v>
      </c>
    </row>
    <row r="16" spans="1:4" s="183" customFormat="1" ht="108.75">
      <c r="A16" s="158" t="s">
        <v>409</v>
      </c>
      <c r="B16" s="165" t="s">
        <v>106</v>
      </c>
      <c r="C16" s="166">
        <f>'[1]Прогноз по статьям'!K51</f>
        <v>1319</v>
      </c>
      <c r="D16" s="166">
        <f>'[1]Прогноз по статьям'!L51</f>
        <v>1361</v>
      </c>
    </row>
    <row r="17" spans="1:4" s="183" customFormat="1" ht="46.5">
      <c r="A17" s="158" t="s">
        <v>384</v>
      </c>
      <c r="B17" s="159" t="s">
        <v>107</v>
      </c>
      <c r="C17" s="166">
        <f>'[1]Прогноз по статьям'!K70</f>
        <v>4902</v>
      </c>
      <c r="D17" s="166">
        <f>'[1]Прогноз по статьям'!L70</f>
        <v>5062</v>
      </c>
    </row>
    <row r="18" spans="1:4" s="183" customFormat="1" ht="93">
      <c r="A18" s="158" t="s">
        <v>142</v>
      </c>
      <c r="B18" s="228" t="s">
        <v>902</v>
      </c>
      <c r="C18" s="166">
        <f>'[1]Прогноз по статьям'!K89</f>
        <v>1150</v>
      </c>
      <c r="D18" s="166">
        <f>'[1]Прогноз по статьям'!L89</f>
        <v>1150</v>
      </c>
    </row>
    <row r="19" spans="1:4" s="183" customFormat="1" ht="30.75">
      <c r="A19" s="162" t="s">
        <v>472</v>
      </c>
      <c r="B19" s="167" t="s">
        <v>473</v>
      </c>
      <c r="C19" s="160">
        <f>C20</f>
        <v>20554</v>
      </c>
      <c r="D19" s="160">
        <f>D20</f>
        <v>21372</v>
      </c>
    </row>
    <row r="20" spans="1:4" s="183" customFormat="1" ht="30.75">
      <c r="A20" s="158" t="s">
        <v>903</v>
      </c>
      <c r="B20" s="165" t="s">
        <v>474</v>
      </c>
      <c r="C20" s="160">
        <f>C21+C22+C23+C24</f>
        <v>20554</v>
      </c>
      <c r="D20" s="160">
        <f>D21+D22+D23+D24</f>
        <v>21372</v>
      </c>
    </row>
    <row r="21" spans="1:4" s="183" customFormat="1" ht="78">
      <c r="A21" s="158" t="s">
        <v>904</v>
      </c>
      <c r="B21" s="159" t="s">
        <v>690</v>
      </c>
      <c r="C21" s="166">
        <f>'[1]Прогноз по статьям'!K94</f>
        <v>9038</v>
      </c>
      <c r="D21" s="166">
        <f>'[1]Прогноз по статьям'!L94</f>
        <v>9413</v>
      </c>
    </row>
    <row r="22" spans="1:4" s="183" customFormat="1" ht="93">
      <c r="A22" s="158" t="s">
        <v>905</v>
      </c>
      <c r="B22" s="165" t="s">
        <v>691</v>
      </c>
      <c r="C22" s="166">
        <f>'[1]Прогноз по статьям'!K97</f>
        <v>92</v>
      </c>
      <c r="D22" s="166">
        <f>'[1]Прогноз по статьям'!L97</f>
        <v>92</v>
      </c>
    </row>
    <row r="23" spans="1:4" s="183" customFormat="1" ht="78">
      <c r="A23" s="158" t="s">
        <v>906</v>
      </c>
      <c r="B23" s="159" t="s">
        <v>692</v>
      </c>
      <c r="C23" s="166">
        <f>'[1]Прогноз по статьям'!K100</f>
        <v>11424</v>
      </c>
      <c r="D23" s="166">
        <f>'[1]Прогноз по статьям'!L100</f>
        <v>11867</v>
      </c>
    </row>
    <row r="24" spans="1:4" s="183" customFormat="1" ht="78">
      <c r="A24" s="158" t="s">
        <v>907</v>
      </c>
      <c r="B24" s="159" t="s">
        <v>693</v>
      </c>
      <c r="C24" s="168"/>
      <c r="D24" s="168"/>
    </row>
    <row r="25" spans="1:4" s="183" customFormat="1" ht="15">
      <c r="A25" s="162" t="s">
        <v>412</v>
      </c>
      <c r="B25" s="164" t="s">
        <v>58</v>
      </c>
      <c r="C25" s="160">
        <f>C26+C34+C36+C38</f>
        <v>110480</v>
      </c>
      <c r="D25" s="160">
        <f>D26+D34+D36+D38</f>
        <v>111071</v>
      </c>
    </row>
    <row r="26" spans="1:4" s="183" customFormat="1" ht="30.75">
      <c r="A26" s="229" t="s">
        <v>908</v>
      </c>
      <c r="B26" s="159" t="s">
        <v>420</v>
      </c>
      <c r="C26" s="160">
        <f>C27+C30+C33</f>
        <v>69619</v>
      </c>
      <c r="D26" s="160">
        <f>D27+D30+D33</f>
        <v>71010</v>
      </c>
    </row>
    <row r="27" spans="1:4" s="183" customFormat="1" ht="30.75">
      <c r="A27" s="158" t="s">
        <v>421</v>
      </c>
      <c r="B27" s="159" t="s">
        <v>422</v>
      </c>
      <c r="C27" s="160">
        <f>C28+C29</f>
        <v>38854</v>
      </c>
      <c r="D27" s="160">
        <f>D28+D29</f>
        <v>39630</v>
      </c>
    </row>
    <row r="28" spans="1:4" s="183" customFormat="1" ht="30.75">
      <c r="A28" s="158" t="s">
        <v>423</v>
      </c>
      <c r="B28" s="159" t="s">
        <v>422</v>
      </c>
      <c r="C28" s="166">
        <f>'[1]Прогноз по статьям'!K105</f>
        <v>38854</v>
      </c>
      <c r="D28" s="166">
        <f>'[1]Прогноз по статьям'!L105</f>
        <v>39630</v>
      </c>
    </row>
    <row r="29" spans="1:4" s="183" customFormat="1" ht="46.5">
      <c r="A29" s="158" t="s">
        <v>424</v>
      </c>
      <c r="B29" s="159" t="s">
        <v>429</v>
      </c>
      <c r="C29" s="168"/>
      <c r="D29" s="168"/>
    </row>
    <row r="30" spans="1:4" s="183" customFormat="1" ht="46.5">
      <c r="A30" s="158" t="s">
        <v>425</v>
      </c>
      <c r="B30" s="159" t="s">
        <v>431</v>
      </c>
      <c r="C30" s="160">
        <f>C31+C32</f>
        <v>27435</v>
      </c>
      <c r="D30" s="160">
        <f>D31+D32</f>
        <v>27983</v>
      </c>
    </row>
    <row r="31" spans="1:4" s="183" customFormat="1" ht="46.5">
      <c r="A31" s="158" t="s">
        <v>432</v>
      </c>
      <c r="B31" s="228" t="s">
        <v>431</v>
      </c>
      <c r="C31" s="166">
        <f>'[1]Прогноз по статьям'!K108</f>
        <v>27435</v>
      </c>
      <c r="D31" s="166">
        <f>'[1]Прогноз по статьям'!L108</f>
        <v>27983</v>
      </c>
    </row>
    <row r="32" spans="1:4" s="183" customFormat="1" ht="62.25">
      <c r="A32" s="158" t="s">
        <v>433</v>
      </c>
      <c r="B32" s="159" t="s">
        <v>434</v>
      </c>
      <c r="C32" s="168"/>
      <c r="D32" s="168"/>
    </row>
    <row r="33" spans="1:4" s="183" customFormat="1" ht="30.75">
      <c r="A33" s="158" t="s">
        <v>365</v>
      </c>
      <c r="B33" s="227" t="s">
        <v>915</v>
      </c>
      <c r="C33" s="166">
        <f>'[1]Прогноз по статьям'!K110</f>
        <v>3330</v>
      </c>
      <c r="D33" s="166">
        <f>'[1]Прогноз по статьям'!L110</f>
        <v>3397</v>
      </c>
    </row>
    <row r="34" spans="1:4" s="183" customFormat="1" ht="30.75">
      <c r="A34" s="158" t="s">
        <v>368</v>
      </c>
      <c r="B34" s="159" t="s">
        <v>62</v>
      </c>
      <c r="C34" s="160">
        <f>C35</f>
        <v>33800</v>
      </c>
      <c r="D34" s="160">
        <f>D35</f>
        <v>33000</v>
      </c>
    </row>
    <row r="35" spans="1:4" s="183" customFormat="1" ht="30.75">
      <c r="A35" s="158" t="s">
        <v>436</v>
      </c>
      <c r="B35" s="159" t="s">
        <v>62</v>
      </c>
      <c r="C35" s="166">
        <f>'[1]Прогноз по статьям'!K112</f>
        <v>33800</v>
      </c>
      <c r="D35" s="166">
        <f>'[1]Прогноз по статьям'!L112</f>
        <v>33000</v>
      </c>
    </row>
    <row r="36" spans="1:4" s="183" customFormat="1" ht="15">
      <c r="A36" s="229" t="s">
        <v>909</v>
      </c>
      <c r="B36" s="159" t="s">
        <v>369</v>
      </c>
      <c r="C36" s="160">
        <f>C37</f>
        <v>4061</v>
      </c>
      <c r="D36" s="160">
        <f>D37</f>
        <v>4061</v>
      </c>
    </row>
    <row r="37" spans="1:4" s="183" customFormat="1" ht="15">
      <c r="A37" s="158" t="s">
        <v>437</v>
      </c>
      <c r="B37" s="159" t="s">
        <v>369</v>
      </c>
      <c r="C37" s="166">
        <f>'[1]Прогноз по статьям'!K133</f>
        <v>4061</v>
      </c>
      <c r="D37" s="166">
        <f>'[1]Прогноз по статьям'!L133</f>
        <v>4061</v>
      </c>
    </row>
    <row r="38" spans="1:4" s="183" customFormat="1" ht="30.75">
      <c r="A38" s="169" t="s">
        <v>52</v>
      </c>
      <c r="B38" s="159" t="s">
        <v>51</v>
      </c>
      <c r="C38" s="160">
        <f>C39</f>
        <v>3000</v>
      </c>
      <c r="D38" s="160">
        <f>D39</f>
        <v>3000</v>
      </c>
    </row>
    <row r="39" spans="1:4" s="183" customFormat="1" ht="46.5">
      <c r="A39" s="158" t="s">
        <v>53</v>
      </c>
      <c r="B39" s="159" t="s">
        <v>54</v>
      </c>
      <c r="C39" s="166">
        <f>'[1]Прогноз по статьям'!K136</f>
        <v>3000</v>
      </c>
      <c r="D39" s="166">
        <f>'[1]Прогноз по статьям'!L136</f>
        <v>3000</v>
      </c>
    </row>
    <row r="40" spans="1:4" s="183" customFormat="1" ht="30.75">
      <c r="A40" s="162" t="s">
        <v>291</v>
      </c>
      <c r="B40" s="164" t="s">
        <v>136</v>
      </c>
      <c r="C40" s="160">
        <f>C41</f>
        <v>1900</v>
      </c>
      <c r="D40" s="160">
        <f>D41</f>
        <v>1900</v>
      </c>
    </row>
    <row r="41" spans="1:4" s="183" customFormat="1" ht="15">
      <c r="A41" s="158" t="s">
        <v>201</v>
      </c>
      <c r="B41" s="159" t="s">
        <v>202</v>
      </c>
      <c r="C41" s="160">
        <f>C42</f>
        <v>1900</v>
      </c>
      <c r="D41" s="160">
        <f>D42</f>
        <v>1900</v>
      </c>
    </row>
    <row r="42" spans="1:4" s="183" customFormat="1" ht="15">
      <c r="A42" s="158" t="s">
        <v>292</v>
      </c>
      <c r="B42" s="159" t="s">
        <v>200</v>
      </c>
      <c r="C42" s="170">
        <f>'[1]Прогноз по статьям'!K210</f>
        <v>1900</v>
      </c>
      <c r="D42" s="170">
        <f>'[1]Прогноз по статьям'!L210</f>
        <v>1900</v>
      </c>
    </row>
    <row r="43" spans="1:4" s="183" customFormat="1" ht="15">
      <c r="A43" s="162" t="s">
        <v>413</v>
      </c>
      <c r="B43" s="228" t="s">
        <v>910</v>
      </c>
      <c r="C43" s="160">
        <f>C44+C45</f>
        <v>7916</v>
      </c>
      <c r="D43" s="160">
        <f>D44+D45</f>
        <v>8106</v>
      </c>
    </row>
    <row r="44" spans="1:4" s="183" customFormat="1" ht="46.5">
      <c r="A44" s="158" t="s">
        <v>370</v>
      </c>
      <c r="B44" s="159" t="s">
        <v>430</v>
      </c>
      <c r="C44" s="170">
        <f>'[1]Прогноз по статьям'!K213</f>
        <v>7896</v>
      </c>
      <c r="D44" s="170">
        <f>'[1]Прогноз по статьям'!L213</f>
        <v>8086</v>
      </c>
    </row>
    <row r="45" spans="1:4" s="183" customFormat="1" ht="30.75">
      <c r="A45" s="158" t="s">
        <v>45</v>
      </c>
      <c r="B45" s="159" t="s">
        <v>290</v>
      </c>
      <c r="C45" s="170">
        <f>'[1]Прогноз по статьям'!K235</f>
        <v>20</v>
      </c>
      <c r="D45" s="170">
        <f>'[1]Прогноз по статьям'!L235</f>
        <v>20</v>
      </c>
    </row>
    <row r="46" spans="1:4" s="183" customFormat="1" ht="46.5">
      <c r="A46" s="162" t="s">
        <v>414</v>
      </c>
      <c r="B46" s="164" t="s">
        <v>59</v>
      </c>
      <c r="C46" s="160">
        <f>C47+C56+C58</f>
        <v>36211</v>
      </c>
      <c r="D46" s="160">
        <f>D47+D56+D58</f>
        <v>37563</v>
      </c>
    </row>
    <row r="47" spans="1:4" s="183" customFormat="1" ht="93">
      <c r="A47" s="158" t="s">
        <v>417</v>
      </c>
      <c r="B47" s="165" t="s">
        <v>439</v>
      </c>
      <c r="C47" s="160">
        <f>C48+C51+C53+C54</f>
        <v>35877</v>
      </c>
      <c r="D47" s="160">
        <f>D48+D51+D53+D54</f>
        <v>37229</v>
      </c>
    </row>
    <row r="48" spans="1:4" s="183" customFormat="1" ht="62.25">
      <c r="A48" s="158" t="s">
        <v>143</v>
      </c>
      <c r="B48" s="159" t="s">
        <v>289</v>
      </c>
      <c r="C48" s="160">
        <f>C49+C50</f>
        <v>25092</v>
      </c>
      <c r="D48" s="160">
        <f>D49+D50</f>
        <v>26244</v>
      </c>
    </row>
    <row r="49" spans="1:4" s="183" customFormat="1" ht="78">
      <c r="A49" s="158" t="s">
        <v>438</v>
      </c>
      <c r="B49" s="165" t="s">
        <v>454</v>
      </c>
      <c r="C49" s="170">
        <f>'[1]Прогноз по статьям'!K267</f>
        <v>404</v>
      </c>
      <c r="D49" s="170">
        <f>'[1]Прогноз по статьям'!L267</f>
        <v>2438</v>
      </c>
    </row>
    <row r="50" spans="1:4" s="183" customFormat="1" ht="78">
      <c r="A50" s="158" t="s">
        <v>456</v>
      </c>
      <c r="B50" s="165" t="s">
        <v>455</v>
      </c>
      <c r="C50" s="170">
        <f>'[1]Прогноз по статьям'!K270</f>
        <v>24688</v>
      </c>
      <c r="D50" s="170">
        <f>'[1]Прогноз по статьям'!L270</f>
        <v>23806</v>
      </c>
    </row>
    <row r="51" spans="1:4" s="183" customFormat="1" ht="78">
      <c r="A51" s="158" t="s">
        <v>125</v>
      </c>
      <c r="B51" s="165" t="s">
        <v>441</v>
      </c>
      <c r="C51" s="160">
        <f>C52</f>
        <v>85</v>
      </c>
      <c r="D51" s="160">
        <f>D52</f>
        <v>85</v>
      </c>
    </row>
    <row r="52" spans="1:4" s="183" customFormat="1" ht="78">
      <c r="A52" s="158" t="s">
        <v>139</v>
      </c>
      <c r="B52" s="159" t="s">
        <v>440</v>
      </c>
      <c r="C52" s="170">
        <f>'[1]Прогноз по статьям'!K272</f>
        <v>85</v>
      </c>
      <c r="D52" s="170">
        <f>'[1]Прогноз по статьям'!L272</f>
        <v>85</v>
      </c>
    </row>
    <row r="53" spans="1:4" s="183" customFormat="1" ht="78">
      <c r="A53" s="158" t="s">
        <v>105</v>
      </c>
      <c r="B53" s="159" t="s">
        <v>108</v>
      </c>
      <c r="C53" s="170"/>
      <c r="D53" s="170"/>
    </row>
    <row r="54" spans="1:4" s="183" customFormat="1" ht="46.5">
      <c r="A54" s="158" t="s">
        <v>24</v>
      </c>
      <c r="B54" s="159" t="s">
        <v>25</v>
      </c>
      <c r="C54" s="160">
        <f>C55</f>
        <v>10700</v>
      </c>
      <c r="D54" s="160">
        <f>D55</f>
        <v>10900</v>
      </c>
    </row>
    <row r="55" spans="1:4" s="183" customFormat="1" ht="30.75">
      <c r="A55" s="158" t="s">
        <v>26</v>
      </c>
      <c r="B55" s="159" t="s">
        <v>27</v>
      </c>
      <c r="C55" s="170">
        <f>'[1]Прогноз по статьям'!K298</f>
        <v>10700</v>
      </c>
      <c r="D55" s="170">
        <f>'[1]Прогноз по статьям'!L298</f>
        <v>10900</v>
      </c>
    </row>
    <row r="56" spans="1:4" s="183" customFormat="1" ht="30.75">
      <c r="A56" s="158" t="s">
        <v>419</v>
      </c>
      <c r="B56" s="159" t="s">
        <v>46</v>
      </c>
      <c r="C56" s="160">
        <f>C57</f>
        <v>280</v>
      </c>
      <c r="D56" s="160">
        <f>D57</f>
        <v>280</v>
      </c>
    </row>
    <row r="57" spans="1:4" s="183" customFormat="1" ht="62.25">
      <c r="A57" s="158" t="s">
        <v>388</v>
      </c>
      <c r="B57" s="159" t="s">
        <v>390</v>
      </c>
      <c r="C57" s="170">
        <f>'[1]Прогноз по статьям'!K324</f>
        <v>280</v>
      </c>
      <c r="D57" s="170">
        <f>'[1]Прогноз по статьям'!L324</f>
        <v>280</v>
      </c>
    </row>
    <row r="58" spans="1:4" s="183" customFormat="1" ht="78">
      <c r="A58" s="158" t="s">
        <v>758</v>
      </c>
      <c r="B58" s="165" t="s">
        <v>759</v>
      </c>
      <c r="C58" s="160">
        <f>C59</f>
        <v>54</v>
      </c>
      <c r="D58" s="160">
        <f>D59</f>
        <v>54</v>
      </c>
    </row>
    <row r="59" spans="1:4" s="183" customFormat="1" ht="78">
      <c r="A59" s="158" t="s">
        <v>163</v>
      </c>
      <c r="B59" s="159" t="s">
        <v>756</v>
      </c>
      <c r="C59" s="170">
        <f>'[1]Прогноз по статьям'!K327</f>
        <v>54</v>
      </c>
      <c r="D59" s="170">
        <f>'[1]Прогноз по статьям'!L327</f>
        <v>54</v>
      </c>
    </row>
    <row r="60" spans="1:4" s="183" customFormat="1" ht="30.75">
      <c r="A60" s="162" t="s">
        <v>391</v>
      </c>
      <c r="B60" s="164" t="s">
        <v>396</v>
      </c>
      <c r="C60" s="160">
        <f>C61</f>
        <v>3695</v>
      </c>
      <c r="D60" s="160">
        <f>D61</f>
        <v>3695</v>
      </c>
    </row>
    <row r="61" spans="1:4" s="183" customFormat="1" ht="15">
      <c r="A61" s="158" t="s">
        <v>397</v>
      </c>
      <c r="B61" s="159" t="s">
        <v>398</v>
      </c>
      <c r="C61" s="160">
        <f>C62+C63+C64+C65+C66+C67</f>
        <v>3695</v>
      </c>
      <c r="D61" s="160">
        <f>D62+D63+D64+D65+D66+D67</f>
        <v>3695</v>
      </c>
    </row>
    <row r="62" spans="1:4" s="183" customFormat="1" ht="30.75">
      <c r="A62" s="158" t="s">
        <v>446</v>
      </c>
      <c r="B62" s="159" t="s">
        <v>442</v>
      </c>
      <c r="C62" s="170">
        <f>'[1]Прогноз по статьям'!K331</f>
        <v>341</v>
      </c>
      <c r="D62" s="170">
        <f>'[1]Прогноз по статьям'!L331</f>
        <v>341</v>
      </c>
    </row>
    <row r="63" spans="1:4" s="183" customFormat="1" ht="30.75">
      <c r="A63" s="158" t="s">
        <v>447</v>
      </c>
      <c r="B63" s="159" t="s">
        <v>443</v>
      </c>
      <c r="C63" s="170">
        <f>'[1]Прогноз по статьям'!K332</f>
        <v>14</v>
      </c>
      <c r="D63" s="170">
        <f>'[1]Прогноз по статьям'!L332</f>
        <v>14</v>
      </c>
    </row>
    <row r="64" spans="1:4" s="183" customFormat="1" ht="15">
      <c r="A64" s="158" t="s">
        <v>448</v>
      </c>
      <c r="B64" s="159" t="s">
        <v>86</v>
      </c>
      <c r="C64" s="170">
        <f>'[1]Прогноз по статьям'!K333</f>
        <v>1626</v>
      </c>
      <c r="D64" s="170">
        <f>'[1]Прогноз по статьям'!L333</f>
        <v>1626</v>
      </c>
    </row>
    <row r="65" spans="1:4" s="183" customFormat="1" ht="15">
      <c r="A65" s="158" t="s">
        <v>449</v>
      </c>
      <c r="B65" s="159" t="s">
        <v>444</v>
      </c>
      <c r="C65" s="170">
        <f>'[1]Прогноз по статьям'!K334</f>
        <v>1707</v>
      </c>
      <c r="D65" s="170">
        <f>'[1]Прогноз по статьям'!L334</f>
        <v>1707</v>
      </c>
    </row>
    <row r="66" spans="1:4" s="183" customFormat="1" ht="30.75">
      <c r="A66" s="158" t="s">
        <v>450</v>
      </c>
      <c r="B66" s="159" t="s">
        <v>445</v>
      </c>
      <c r="C66" s="170">
        <f>'[1]Прогноз по статьям'!K335</f>
        <v>7</v>
      </c>
      <c r="D66" s="170">
        <f>'[1]Прогноз по статьям'!L335</f>
        <v>7</v>
      </c>
    </row>
    <row r="67" spans="1:4" s="183" customFormat="1" ht="46.5">
      <c r="A67" s="158" t="s">
        <v>476</v>
      </c>
      <c r="B67" s="159" t="s">
        <v>475</v>
      </c>
      <c r="C67" s="170">
        <f>'[1]Прогноз по статьям'!K336</f>
        <v>0</v>
      </c>
      <c r="D67" s="170">
        <f>'[1]Прогноз по статьям'!L336</f>
        <v>0</v>
      </c>
    </row>
    <row r="68" spans="1:4" s="183" customFormat="1" ht="30.75">
      <c r="A68" s="162" t="s">
        <v>115</v>
      </c>
      <c r="B68" s="164" t="s">
        <v>707</v>
      </c>
      <c r="C68" s="160">
        <f>C69</f>
        <v>220</v>
      </c>
      <c r="D68" s="160">
        <f>D69</f>
        <v>220</v>
      </c>
    </row>
    <row r="69" spans="1:4" s="183" customFormat="1" ht="15">
      <c r="A69" s="158" t="s">
        <v>117</v>
      </c>
      <c r="B69" s="159" t="s">
        <v>116</v>
      </c>
      <c r="C69" s="160">
        <f>C71+C70</f>
        <v>220</v>
      </c>
      <c r="D69" s="160">
        <f>D71+D70</f>
        <v>220</v>
      </c>
    </row>
    <row r="70" spans="1:4" s="183" customFormat="1" ht="46.5">
      <c r="A70" s="171" t="s">
        <v>296</v>
      </c>
      <c r="B70" s="159" t="s">
        <v>760</v>
      </c>
      <c r="C70" s="170">
        <f>'[1]Прогноз по статьям'!K364</f>
        <v>220</v>
      </c>
      <c r="D70" s="170">
        <f>'[1]Прогноз по статьям'!L364</f>
        <v>220</v>
      </c>
    </row>
    <row r="71" spans="1:4" s="183" customFormat="1" ht="30.75">
      <c r="A71" s="158" t="s">
        <v>298</v>
      </c>
      <c r="B71" s="159" t="s">
        <v>38</v>
      </c>
      <c r="C71" s="168"/>
      <c r="D71" s="168"/>
    </row>
    <row r="72" spans="1:4" s="183" customFormat="1" ht="30.75">
      <c r="A72" s="162" t="s">
        <v>126</v>
      </c>
      <c r="B72" s="164" t="s">
        <v>127</v>
      </c>
      <c r="C72" s="160">
        <f>C75+C73</f>
        <v>10310</v>
      </c>
      <c r="D72" s="160">
        <f>D75+D73</f>
        <v>9910</v>
      </c>
    </row>
    <row r="73" spans="1:4" s="183" customFormat="1" ht="78">
      <c r="A73" s="158" t="s">
        <v>287</v>
      </c>
      <c r="B73" s="165" t="s">
        <v>216</v>
      </c>
      <c r="C73" s="160">
        <f>C74</f>
        <v>7900</v>
      </c>
      <c r="D73" s="160">
        <f>D74</f>
        <v>7500</v>
      </c>
    </row>
    <row r="74" spans="1:4" s="183" customFormat="1" ht="93">
      <c r="A74" s="158" t="s">
        <v>426</v>
      </c>
      <c r="B74" s="228" t="s">
        <v>911</v>
      </c>
      <c r="C74" s="170">
        <f>'[1]Прогноз по статьям'!K406</f>
        <v>7900</v>
      </c>
      <c r="D74" s="170">
        <f>'[1]Прогноз по статьям'!L406</f>
        <v>7500</v>
      </c>
    </row>
    <row r="75" spans="1:4" s="183" customFormat="1" ht="30.75">
      <c r="A75" s="229" t="s">
        <v>912</v>
      </c>
      <c r="B75" s="159" t="s">
        <v>215</v>
      </c>
      <c r="C75" s="160">
        <f>C76</f>
        <v>2410</v>
      </c>
      <c r="D75" s="160">
        <f>D76</f>
        <v>2410</v>
      </c>
    </row>
    <row r="76" spans="1:4" s="183" customFormat="1" ht="30.75">
      <c r="A76" s="158" t="s">
        <v>153</v>
      </c>
      <c r="B76" s="159" t="s">
        <v>428</v>
      </c>
      <c r="C76" s="160">
        <f>C77+C78</f>
        <v>2410</v>
      </c>
      <c r="D76" s="160">
        <f>D77+D78</f>
        <v>2410</v>
      </c>
    </row>
    <row r="77" spans="1:4" s="183" customFormat="1" ht="46.5">
      <c r="A77" s="158" t="s">
        <v>389</v>
      </c>
      <c r="B77" s="159" t="s">
        <v>457</v>
      </c>
      <c r="C77" s="170">
        <f>'[1]Прогноз по статьям'!K428</f>
        <v>620</v>
      </c>
      <c r="D77" s="170">
        <f>'[1]Прогноз по статьям'!L428</f>
        <v>620</v>
      </c>
    </row>
    <row r="78" spans="1:4" s="183" customFormat="1" ht="46.5">
      <c r="A78" s="158" t="s">
        <v>459</v>
      </c>
      <c r="B78" s="159" t="s">
        <v>458</v>
      </c>
      <c r="C78" s="168">
        <f>'[1]Прогноз по статьям'!K431</f>
        <v>1790</v>
      </c>
      <c r="D78" s="168">
        <f>'[1]Прогноз по статьям'!L431</f>
        <v>1790</v>
      </c>
    </row>
    <row r="79" spans="1:4" s="183" customFormat="1" ht="15">
      <c r="A79" s="158" t="s">
        <v>415</v>
      </c>
      <c r="B79" s="159" t="s">
        <v>47</v>
      </c>
      <c r="C79" s="160">
        <f>SUM(C80:C98)</f>
        <v>5950</v>
      </c>
      <c r="D79" s="160">
        <f>SUM(D80:D98)</f>
        <v>5950</v>
      </c>
    </row>
    <row r="80" spans="1:4" s="183" customFormat="1" ht="78">
      <c r="A80" s="158" t="s">
        <v>162</v>
      </c>
      <c r="B80" s="228" t="s">
        <v>913</v>
      </c>
      <c r="C80" s="168">
        <f>'[1]Прогноз по статьям'!K438</f>
        <v>60</v>
      </c>
      <c r="D80" s="168">
        <f>'[1]Прогноз по статьям'!L438</f>
        <v>60</v>
      </c>
    </row>
    <row r="81" spans="1:4" s="183" customFormat="1" ht="62.25">
      <c r="A81" s="158" t="s">
        <v>137</v>
      </c>
      <c r="B81" s="159" t="s">
        <v>138</v>
      </c>
      <c r="C81" s="168">
        <f>'[1]Прогноз по статьям'!K439</f>
        <v>50</v>
      </c>
      <c r="D81" s="168">
        <f>'[1]Прогноз по статьям'!L439</f>
        <v>50</v>
      </c>
    </row>
    <row r="82" spans="1:4" s="183" customFormat="1" ht="62.25">
      <c r="A82" s="62" t="s">
        <v>399</v>
      </c>
      <c r="B82" s="63" t="s">
        <v>118</v>
      </c>
      <c r="C82" s="168">
        <f>'[1]Прогноз по статьям'!K440</f>
        <v>0</v>
      </c>
      <c r="D82" s="168">
        <f>'[1]Прогноз по статьям'!L440</f>
        <v>0</v>
      </c>
    </row>
    <row r="83" spans="1:4" s="183" customFormat="1" ht="62.25">
      <c r="A83" s="231" t="s">
        <v>914</v>
      </c>
      <c r="B83" s="60" t="s">
        <v>286</v>
      </c>
      <c r="C83" s="168">
        <f>'[1]Прогноз по статьям'!K442</f>
        <v>150</v>
      </c>
      <c r="D83" s="168">
        <f>'[1]Прогноз по статьям'!L442</f>
        <v>150</v>
      </c>
    </row>
    <row r="84" spans="1:4" s="183" customFormat="1" ht="62.25">
      <c r="A84" s="173" t="s">
        <v>871</v>
      </c>
      <c r="B84" s="60" t="s">
        <v>872</v>
      </c>
      <c r="C84" s="168">
        <f>'[1]Прогноз по статьям'!K444</f>
        <v>100</v>
      </c>
      <c r="D84" s="168">
        <f>'[1]Прогноз по статьям'!L444</f>
        <v>100</v>
      </c>
    </row>
    <row r="85" spans="1:4" s="183" customFormat="1" ht="30.75">
      <c r="A85" s="62" t="s">
        <v>87</v>
      </c>
      <c r="B85" s="60" t="s">
        <v>330</v>
      </c>
      <c r="C85" s="174">
        <f>'[1]Прогноз по статьям'!K447+'[1]Прогноз по статьям'!K448</f>
        <v>880</v>
      </c>
      <c r="D85" s="174">
        <f>'[1]Прогноз по статьям'!L447+'[1]Прогноз по статьям'!L448</f>
        <v>880</v>
      </c>
    </row>
    <row r="86" spans="1:4" s="183" customFormat="1" ht="46.5">
      <c r="A86" s="62" t="s">
        <v>259</v>
      </c>
      <c r="B86" s="60" t="s">
        <v>331</v>
      </c>
      <c r="C86" s="174">
        <f>'[1]Прогноз по статьям'!K450+'[1]Прогноз по статьям'!K451</f>
        <v>340</v>
      </c>
      <c r="D86" s="174">
        <f>'[1]Прогноз по статьям'!L450+'[1]Прогноз по статьям'!L451</f>
        <v>340</v>
      </c>
    </row>
    <row r="87" spans="1:4" s="183" customFormat="1" ht="46.5">
      <c r="A87" s="62" t="s">
        <v>400</v>
      </c>
      <c r="B87" s="60" t="s">
        <v>332</v>
      </c>
      <c r="C87" s="174">
        <f>'[1]Прогноз по статьям'!K453+'[1]Прогноз по статьям'!K454</f>
        <v>8</v>
      </c>
      <c r="D87" s="174">
        <f>'[1]Прогноз по статьям'!L453+'[1]Прогноз по статьям'!L454</f>
        <v>8</v>
      </c>
    </row>
    <row r="88" spans="1:4" s="183" customFormat="1" ht="30.75">
      <c r="A88" s="62" t="s">
        <v>402</v>
      </c>
      <c r="B88" s="60" t="s">
        <v>403</v>
      </c>
      <c r="C88" s="174">
        <f>'[1]Прогноз по статьям'!K456+'[1]Прогноз по статьям'!K457</f>
        <v>440</v>
      </c>
      <c r="D88" s="174">
        <f>'[1]Прогноз по статьям'!L456+'[1]Прогноз по статьям'!L457</f>
        <v>440</v>
      </c>
    </row>
    <row r="89" spans="1:4" s="183" customFormat="1" ht="30.75">
      <c r="A89" s="62" t="s">
        <v>404</v>
      </c>
      <c r="B89" s="60" t="s">
        <v>405</v>
      </c>
      <c r="C89" s="174">
        <f>'[1]Прогноз по статьям'!K459+'[1]Прогноз по статьям'!K460</f>
        <v>302</v>
      </c>
      <c r="D89" s="174">
        <f>'[1]Прогноз по статьям'!L459+'[1]Прогноз по статьям'!L460</f>
        <v>302</v>
      </c>
    </row>
    <row r="90" spans="1:4" s="183" customFormat="1" ht="46.5">
      <c r="A90" s="173" t="s">
        <v>879</v>
      </c>
      <c r="B90" s="63" t="s">
        <v>873</v>
      </c>
      <c r="C90" s="174">
        <f>'[1]Прогноз по статьям'!K462</f>
        <v>1</v>
      </c>
      <c r="D90" s="174">
        <f>'[1]Прогноз по статьям'!L462</f>
        <v>1</v>
      </c>
    </row>
    <row r="91" spans="1:4" s="183" customFormat="1" ht="62.25">
      <c r="A91" s="173" t="s">
        <v>874</v>
      </c>
      <c r="B91" s="60" t="s">
        <v>875</v>
      </c>
      <c r="C91" s="174">
        <f>'[1]Прогноз по статьям'!K465</f>
        <v>17</v>
      </c>
      <c r="D91" s="174">
        <f>'[1]Прогноз по статьям'!L465</f>
        <v>17</v>
      </c>
    </row>
    <row r="92" spans="1:4" s="183" customFormat="1" ht="30.75">
      <c r="A92" s="62" t="s">
        <v>333</v>
      </c>
      <c r="B92" s="60" t="s">
        <v>119</v>
      </c>
      <c r="C92" s="174">
        <f>'[1]Прогноз по статьям'!K466</f>
        <v>20</v>
      </c>
      <c r="D92" s="174">
        <f>'[1]Прогноз по статьям'!L466</f>
        <v>20</v>
      </c>
    </row>
    <row r="93" spans="1:4" ht="46.5">
      <c r="A93" s="158" t="s">
        <v>112</v>
      </c>
      <c r="B93" s="159" t="s">
        <v>111</v>
      </c>
      <c r="C93" s="168">
        <f>'[1]Прогноз по статьям'!K473</f>
        <v>46</v>
      </c>
      <c r="D93" s="168">
        <f>'[1]Прогноз по статьям'!L473</f>
        <v>46</v>
      </c>
    </row>
    <row r="94" spans="1:4" ht="30.75">
      <c r="A94" s="158" t="s">
        <v>113</v>
      </c>
      <c r="B94" s="159" t="s">
        <v>109</v>
      </c>
      <c r="C94" s="168">
        <f>'[1]Прогноз по статьям'!K476</f>
        <v>40</v>
      </c>
      <c r="D94" s="168">
        <f>'[1]Прогноз по статьям'!L476</f>
        <v>40</v>
      </c>
    </row>
    <row r="95" spans="1:4" ht="62.25">
      <c r="A95" s="158" t="s">
        <v>334</v>
      </c>
      <c r="B95" s="159" t="s">
        <v>335</v>
      </c>
      <c r="C95" s="168">
        <f>'[1]Прогноз по статьям'!K478+'[1]Прогноз по статьям'!K479+'[1]Прогноз по статьям'!K480</f>
        <v>750</v>
      </c>
      <c r="D95" s="168">
        <f>'[1]Прогноз по статьям'!L478+'[1]Прогноз по статьям'!L479+'[1]Прогноз по статьям'!L480</f>
        <v>750</v>
      </c>
    </row>
    <row r="96" spans="1:4" ht="30.75">
      <c r="A96" s="158" t="s">
        <v>114</v>
      </c>
      <c r="B96" s="159" t="s">
        <v>110</v>
      </c>
      <c r="C96" s="168">
        <f>'[1]Прогноз по статьям'!K481</f>
        <v>20</v>
      </c>
      <c r="D96" s="168">
        <f>'[1]Прогноз по статьям'!L481</f>
        <v>20</v>
      </c>
    </row>
    <row r="97" spans="1:4" ht="62.25">
      <c r="A97" s="173" t="s">
        <v>876</v>
      </c>
      <c r="B97" s="63" t="s">
        <v>40</v>
      </c>
      <c r="C97" s="168">
        <f>'[1]Прогноз по статьям'!K483</f>
        <v>2</v>
      </c>
      <c r="D97" s="168">
        <f>'[1]Прогноз по статьям'!L483</f>
        <v>2</v>
      </c>
    </row>
    <row r="98" spans="1:4" ht="46.5">
      <c r="A98" s="158" t="s">
        <v>515</v>
      </c>
      <c r="B98" s="159" t="s">
        <v>44</v>
      </c>
      <c r="C98" s="168">
        <f>'[1]Прогноз по статьям'!K504</f>
        <v>2724</v>
      </c>
      <c r="D98" s="168">
        <f>'[1]Прогноз по статьям'!L504</f>
        <v>2724</v>
      </c>
    </row>
    <row r="99" spans="1:4" ht="15">
      <c r="A99" s="162" t="s">
        <v>416</v>
      </c>
      <c r="B99" s="164" t="s">
        <v>48</v>
      </c>
      <c r="C99" s="160">
        <f>C100</f>
        <v>54214</v>
      </c>
      <c r="D99" s="160">
        <f>D100</f>
        <v>54544</v>
      </c>
    </row>
    <row r="100" spans="1:4" ht="15">
      <c r="A100" s="158" t="s">
        <v>406</v>
      </c>
      <c r="B100" s="159" t="s">
        <v>407</v>
      </c>
      <c r="C100" s="168">
        <f>'[1]Прогноз по статьям'!K522</f>
        <v>54214</v>
      </c>
      <c r="D100" s="168">
        <f>'[1]Прогноз по статьям'!L522</f>
        <v>54544</v>
      </c>
    </row>
    <row r="101" spans="1:4" ht="15">
      <c r="A101" s="126" t="s">
        <v>170</v>
      </c>
      <c r="B101" s="185" t="s">
        <v>55</v>
      </c>
      <c r="C101" s="126">
        <f>C102</f>
        <v>778595.7000000001</v>
      </c>
      <c r="D101" s="126">
        <f>D102</f>
        <v>787598.6000000001</v>
      </c>
    </row>
    <row r="102" spans="1:4" ht="30.75">
      <c r="A102" s="126" t="s">
        <v>132</v>
      </c>
      <c r="B102" s="185" t="s">
        <v>772</v>
      </c>
      <c r="C102" s="126">
        <f>C103+C113+C136+C108</f>
        <v>778595.7000000001</v>
      </c>
      <c r="D102" s="126">
        <f>D103+D113+D136+D108</f>
        <v>787598.6000000001</v>
      </c>
    </row>
    <row r="103" spans="1:4" ht="30.75">
      <c r="A103" s="126" t="s">
        <v>1030</v>
      </c>
      <c r="B103" s="185" t="s">
        <v>477</v>
      </c>
      <c r="C103" s="126">
        <f>C104+C106</f>
        <v>65596.1</v>
      </c>
      <c r="D103" s="126">
        <f>D104+D106</f>
        <v>74756</v>
      </c>
    </row>
    <row r="104" spans="1:4" ht="15">
      <c r="A104" s="262" t="s">
        <v>1016</v>
      </c>
      <c r="B104" s="185" t="s">
        <v>522</v>
      </c>
      <c r="C104" s="126">
        <f>C105</f>
        <v>16327.1</v>
      </c>
      <c r="D104" s="126">
        <f>D105</f>
        <v>25066.7</v>
      </c>
    </row>
    <row r="105" spans="1:4" ht="30.75">
      <c r="A105" s="262" t="s">
        <v>1015</v>
      </c>
      <c r="B105" s="185" t="s">
        <v>478</v>
      </c>
      <c r="C105" s="126">
        <v>16327.1</v>
      </c>
      <c r="D105" s="126">
        <v>25066.7</v>
      </c>
    </row>
    <row r="106" spans="1:4" ht="30.75">
      <c r="A106" s="262" t="s">
        <v>1018</v>
      </c>
      <c r="B106" s="185" t="s">
        <v>804</v>
      </c>
      <c r="C106" s="126">
        <f>C107</f>
        <v>49269</v>
      </c>
      <c r="D106" s="126">
        <f>D107</f>
        <v>49689.3</v>
      </c>
    </row>
    <row r="107" spans="1:4" ht="30.75">
      <c r="A107" s="262" t="s">
        <v>1017</v>
      </c>
      <c r="B107" s="185" t="s">
        <v>479</v>
      </c>
      <c r="C107" s="126">
        <v>49269</v>
      </c>
      <c r="D107" s="126">
        <v>49689.3</v>
      </c>
    </row>
    <row r="108" spans="1:4" ht="30.75">
      <c r="A108" s="126" t="s">
        <v>104</v>
      </c>
      <c r="B108" s="185" t="s">
        <v>103</v>
      </c>
      <c r="C108" s="126">
        <f>C109+C110+C111+C112</f>
        <v>65910.9</v>
      </c>
      <c r="D108" s="126">
        <f>D109+D110+D111+D112</f>
        <v>65782.4</v>
      </c>
    </row>
    <row r="109" spans="1:4" ht="46.5">
      <c r="A109" s="126" t="s">
        <v>901</v>
      </c>
      <c r="B109" s="261" t="s">
        <v>976</v>
      </c>
      <c r="C109" s="126">
        <v>1546.1</v>
      </c>
      <c r="D109" s="126">
        <v>1546.1</v>
      </c>
    </row>
    <row r="110" spans="1:4" ht="95.25" customHeight="1">
      <c r="A110" s="262" t="s">
        <v>1010</v>
      </c>
      <c r="B110" s="261" t="s">
        <v>1011</v>
      </c>
      <c r="C110" s="126">
        <v>55170</v>
      </c>
      <c r="D110" s="126">
        <v>56005</v>
      </c>
    </row>
    <row r="111" spans="1:4" ht="40.5" customHeight="1">
      <c r="A111" s="126" t="s">
        <v>980</v>
      </c>
      <c r="B111" s="261" t="s">
        <v>981</v>
      </c>
      <c r="C111" s="126">
        <v>8765.1</v>
      </c>
      <c r="D111" s="126">
        <v>7801.6</v>
      </c>
    </row>
    <row r="112" spans="1:4" ht="69" customHeight="1">
      <c r="A112" s="126" t="s">
        <v>1019</v>
      </c>
      <c r="B112" s="261" t="s">
        <v>978</v>
      </c>
      <c r="C112" s="126">
        <v>429.7</v>
      </c>
      <c r="D112" s="126">
        <v>429.7</v>
      </c>
    </row>
    <row r="113" spans="1:4" ht="30.75">
      <c r="A113" s="126" t="s">
        <v>1028</v>
      </c>
      <c r="B113" s="185" t="s">
        <v>203</v>
      </c>
      <c r="C113" s="126">
        <f>C118+C119+C120+C121+C132+C133+C122+C123+C124+C125+C126+C129+C130+C128+C131+C127+C134+C116+C135+C117</f>
        <v>638928.7000000001</v>
      </c>
      <c r="D113" s="126">
        <f>D118+D119+D120+D121+D132+D133+D122+D123+D124+D125+D126+D129+D130+D128+D131+D127+D134+D116+D135+D117</f>
        <v>638900.2000000001</v>
      </c>
    </row>
    <row r="114" spans="1:4" ht="46.5" hidden="1">
      <c r="A114" s="126" t="s">
        <v>131</v>
      </c>
      <c r="B114" s="185" t="s">
        <v>503</v>
      </c>
      <c r="C114" s="126">
        <v>0</v>
      </c>
      <c r="D114" s="126">
        <v>0</v>
      </c>
    </row>
    <row r="115" spans="1:4" ht="46.5" hidden="1">
      <c r="A115" s="126" t="s">
        <v>130</v>
      </c>
      <c r="B115" s="185" t="s">
        <v>502</v>
      </c>
      <c r="C115" s="126"/>
      <c r="D115" s="126">
        <v>0</v>
      </c>
    </row>
    <row r="116" spans="1:4" ht="62.25">
      <c r="A116" s="262" t="s">
        <v>1020</v>
      </c>
      <c r="B116" s="263" t="s">
        <v>983</v>
      </c>
      <c r="C116" s="126">
        <v>8686</v>
      </c>
      <c r="D116" s="126">
        <v>8686</v>
      </c>
    </row>
    <row r="117" spans="1:4" ht="46.5">
      <c r="A117" s="262" t="s">
        <v>1021</v>
      </c>
      <c r="B117" s="186" t="s">
        <v>922</v>
      </c>
      <c r="C117" s="126">
        <v>1059.3</v>
      </c>
      <c r="D117" s="126">
        <v>1059.3</v>
      </c>
    </row>
    <row r="118" spans="1:4" ht="30.75">
      <c r="A118" s="262" t="s">
        <v>1022</v>
      </c>
      <c r="B118" s="185" t="s">
        <v>210</v>
      </c>
      <c r="C118" s="126">
        <v>8054.4</v>
      </c>
      <c r="D118" s="126">
        <v>8054.4</v>
      </c>
    </row>
    <row r="119" spans="1:4" ht="85.5" customHeight="1">
      <c r="A119" s="188" t="s">
        <v>1009</v>
      </c>
      <c r="B119" s="263" t="s">
        <v>984</v>
      </c>
      <c r="C119" s="126">
        <v>8512.4</v>
      </c>
      <c r="D119" s="126">
        <v>8512.4</v>
      </c>
    </row>
    <row r="120" spans="1:4" ht="30.75">
      <c r="A120" s="262" t="s">
        <v>1006</v>
      </c>
      <c r="B120" s="263" t="s">
        <v>985</v>
      </c>
      <c r="C120" s="126">
        <v>998</v>
      </c>
      <c r="D120" s="126">
        <v>998</v>
      </c>
    </row>
    <row r="121" spans="1:4" ht="30.75">
      <c r="A121" s="262" t="s">
        <v>1007</v>
      </c>
      <c r="B121" s="263" t="s">
        <v>986</v>
      </c>
      <c r="C121" s="126">
        <v>268.3</v>
      </c>
      <c r="D121" s="126">
        <v>268.3</v>
      </c>
    </row>
    <row r="122" spans="1:4" ht="30.75">
      <c r="A122" s="262" t="s">
        <v>1008</v>
      </c>
      <c r="B122" s="263" t="s">
        <v>987</v>
      </c>
      <c r="C122" s="126">
        <v>3915</v>
      </c>
      <c r="D122" s="126">
        <v>3915</v>
      </c>
    </row>
    <row r="123" spans="1:4" ht="202.5">
      <c r="A123" s="126" t="s">
        <v>1000</v>
      </c>
      <c r="B123" s="263" t="s">
        <v>988</v>
      </c>
      <c r="C123" s="126">
        <v>199216.4</v>
      </c>
      <c r="D123" s="126">
        <v>199216.4</v>
      </c>
    </row>
    <row r="124" spans="1:4" ht="218.25">
      <c r="A124" s="126" t="s">
        <v>1001</v>
      </c>
      <c r="B124" s="185" t="s">
        <v>249</v>
      </c>
      <c r="C124" s="126">
        <v>1800.1</v>
      </c>
      <c r="D124" s="126">
        <v>1800.1</v>
      </c>
    </row>
    <row r="125" spans="1:4" ht="171">
      <c r="A125" s="126" t="s">
        <v>1002</v>
      </c>
      <c r="B125" s="185" t="s">
        <v>995</v>
      </c>
      <c r="C125" s="126">
        <v>331771.1</v>
      </c>
      <c r="D125" s="126">
        <v>331771.1</v>
      </c>
    </row>
    <row r="126" spans="1:4" ht="186.75">
      <c r="A126" s="126" t="s">
        <v>1003</v>
      </c>
      <c r="B126" s="185" t="s">
        <v>518</v>
      </c>
      <c r="C126" s="126">
        <v>5394.6</v>
      </c>
      <c r="D126" s="126">
        <v>5394.6</v>
      </c>
    </row>
    <row r="127" spans="1:4" ht="93">
      <c r="A127" s="126" t="s">
        <v>1004</v>
      </c>
      <c r="B127" s="185" t="s">
        <v>523</v>
      </c>
      <c r="C127" s="126">
        <v>500</v>
      </c>
      <c r="D127" s="126">
        <v>500</v>
      </c>
    </row>
    <row r="128" spans="1:4" ht="202.5">
      <c r="A128" s="126" t="s">
        <v>1005</v>
      </c>
      <c r="B128" s="185" t="s">
        <v>894</v>
      </c>
      <c r="C128" s="126">
        <v>32302.3</v>
      </c>
      <c r="D128" s="126">
        <v>32302.3</v>
      </c>
    </row>
    <row r="129" spans="1:4" ht="46.5">
      <c r="A129" s="262" t="s">
        <v>1023</v>
      </c>
      <c r="B129" s="263" t="s">
        <v>989</v>
      </c>
      <c r="C129" s="126">
        <v>15558.1</v>
      </c>
      <c r="D129" s="126">
        <v>15558.1</v>
      </c>
    </row>
    <row r="130" spans="1:4" ht="30.75">
      <c r="A130" s="262" t="s">
        <v>1024</v>
      </c>
      <c r="B130" s="263" t="s">
        <v>990</v>
      </c>
      <c r="C130" s="126">
        <v>1772.6</v>
      </c>
      <c r="D130" s="126">
        <v>1772.6</v>
      </c>
    </row>
    <row r="131" spans="1:4" ht="78">
      <c r="A131" s="126" t="s">
        <v>999</v>
      </c>
      <c r="B131" s="263" t="s">
        <v>991</v>
      </c>
      <c r="C131" s="126">
        <v>772.8</v>
      </c>
      <c r="D131" s="126">
        <v>772.8</v>
      </c>
    </row>
    <row r="132" spans="1:4" ht="46.5">
      <c r="A132" s="126" t="s">
        <v>996</v>
      </c>
      <c r="B132" s="263" t="s">
        <v>992</v>
      </c>
      <c r="C132" s="187">
        <v>672.4</v>
      </c>
      <c r="D132" s="126">
        <v>672.4</v>
      </c>
    </row>
    <row r="133" spans="1:4" ht="30.75">
      <c r="A133" s="126" t="s">
        <v>997</v>
      </c>
      <c r="B133" s="263" t="s">
        <v>993</v>
      </c>
      <c r="C133" s="187">
        <v>1872.7</v>
      </c>
      <c r="D133" s="126">
        <v>1872.7</v>
      </c>
    </row>
    <row r="134" spans="1:4" s="230" customFormat="1" ht="78">
      <c r="A134" s="126" t="s">
        <v>998</v>
      </c>
      <c r="B134" s="263" t="s">
        <v>994</v>
      </c>
      <c r="C134" s="126">
        <v>14231.1</v>
      </c>
      <c r="D134" s="126">
        <v>14202.6</v>
      </c>
    </row>
    <row r="135" spans="1:4" ht="46.5">
      <c r="A135" s="126" t="s">
        <v>921</v>
      </c>
      <c r="B135" s="263" t="s">
        <v>503</v>
      </c>
      <c r="C135" s="126">
        <v>1571.1</v>
      </c>
      <c r="D135" s="126">
        <v>1571.1</v>
      </c>
    </row>
    <row r="136" spans="1:4" ht="15">
      <c r="A136" s="262" t="s">
        <v>1025</v>
      </c>
      <c r="B136" s="185" t="s">
        <v>507</v>
      </c>
      <c r="C136" s="126">
        <f>C137+C138</f>
        <v>8160</v>
      </c>
      <c r="D136" s="126">
        <f>D137+D138</f>
        <v>8160</v>
      </c>
    </row>
    <row r="137" spans="1:4" ht="78">
      <c r="A137" s="262" t="s">
        <v>1026</v>
      </c>
      <c r="B137" s="185" t="s">
        <v>88</v>
      </c>
      <c r="C137" s="126">
        <v>60</v>
      </c>
      <c r="D137" s="126">
        <v>60</v>
      </c>
    </row>
    <row r="138" spans="1:4" ht="78">
      <c r="A138" s="262" t="s">
        <v>1027</v>
      </c>
      <c r="B138" s="261" t="s">
        <v>982</v>
      </c>
      <c r="C138" s="187">
        <v>8100</v>
      </c>
      <c r="D138" s="126">
        <v>8100</v>
      </c>
    </row>
    <row r="139" spans="1:4" ht="15">
      <c r="A139" s="110"/>
      <c r="B139" s="197" t="s">
        <v>63</v>
      </c>
      <c r="C139" s="110">
        <f>C101+C12</f>
        <v>1353513.7000000002</v>
      </c>
      <c r="D139" s="110">
        <f>D101+D12</f>
        <v>1375658.6</v>
      </c>
    </row>
    <row r="141" spans="1:4" ht="15">
      <c r="A141" s="296" t="s">
        <v>525</v>
      </c>
      <c r="B141" s="296"/>
      <c r="C141" s="296"/>
      <c r="D141" s="296"/>
    </row>
  </sheetData>
  <sheetProtection/>
  <mergeCells count="10">
    <mergeCell ref="A141:D141"/>
    <mergeCell ref="A1:D1"/>
    <mergeCell ref="A2:D2"/>
    <mergeCell ref="A4:D4"/>
    <mergeCell ref="A5:D5"/>
    <mergeCell ref="A7:D7"/>
    <mergeCell ref="A8:D8"/>
    <mergeCell ref="C9:D9"/>
    <mergeCell ref="A3:D3"/>
    <mergeCell ref="C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2"/>
  <sheetViews>
    <sheetView zoomScalePageLayoutView="0" workbookViewId="0" topLeftCell="A280">
      <selection activeCell="F285" sqref="F285"/>
    </sheetView>
  </sheetViews>
  <sheetFormatPr defaultColWidth="9.125" defaultRowHeight="12.75"/>
  <cols>
    <col min="1" max="1" width="84.50390625" style="98" customWidth="1"/>
    <col min="2" max="2" width="6.125" style="99" customWidth="1"/>
    <col min="3" max="3" width="15.625" style="99" customWidth="1"/>
    <col min="4" max="4" width="5.00390625" style="99" customWidth="1"/>
    <col min="5" max="5" width="13.125" style="116" customWidth="1"/>
    <col min="6" max="6" width="11.125" style="98" customWidth="1"/>
    <col min="7" max="16384" width="9.125" style="98" customWidth="1"/>
  </cols>
  <sheetData>
    <row r="1" spans="2:5" s="97" customFormat="1" ht="13.5">
      <c r="B1" s="304" t="s">
        <v>276</v>
      </c>
      <c r="C1" s="304"/>
      <c r="D1" s="304"/>
      <c r="E1" s="304"/>
    </row>
    <row r="2" spans="2:5" s="97" customFormat="1" ht="13.5">
      <c r="B2" s="304" t="s">
        <v>144</v>
      </c>
      <c r="C2" s="304"/>
      <c r="D2" s="304"/>
      <c r="E2" s="304"/>
    </row>
    <row r="3" spans="2:5" s="97" customFormat="1" ht="13.5">
      <c r="B3" s="304" t="s">
        <v>146</v>
      </c>
      <c r="C3" s="304"/>
      <c r="D3" s="304"/>
      <c r="E3" s="304"/>
    </row>
    <row r="4" spans="2:5" s="97" customFormat="1" ht="13.5">
      <c r="B4" s="304" t="s">
        <v>57</v>
      </c>
      <c r="C4" s="304"/>
      <c r="D4" s="304"/>
      <c r="E4" s="304"/>
    </row>
    <row r="5" spans="2:5" s="97" customFormat="1" ht="13.5">
      <c r="B5" s="305" t="s">
        <v>824</v>
      </c>
      <c r="C5" s="305"/>
      <c r="D5" s="305"/>
      <c r="E5" s="305"/>
    </row>
    <row r="7" spans="1:5" ht="66.75" customHeight="1">
      <c r="A7" s="283" t="s">
        <v>825</v>
      </c>
      <c r="B7" s="283"/>
      <c r="C7" s="283"/>
      <c r="D7" s="283"/>
      <c r="E7" s="283"/>
    </row>
    <row r="8" spans="1:5" ht="15">
      <c r="A8" s="283"/>
      <c r="B8" s="283"/>
      <c r="C8" s="283"/>
      <c r="D8" s="283"/>
      <c r="E8" s="283"/>
    </row>
    <row r="9" spans="4:5" ht="15">
      <c r="D9" s="303" t="s">
        <v>186</v>
      </c>
      <c r="E9" s="303"/>
    </row>
    <row r="10" spans="1:5" s="102" customFormat="1" ht="15">
      <c r="A10" s="100" t="s">
        <v>76</v>
      </c>
      <c r="B10" s="100" t="s">
        <v>339</v>
      </c>
      <c r="C10" s="100" t="s">
        <v>888</v>
      </c>
      <c r="D10" s="100" t="s">
        <v>340</v>
      </c>
      <c r="E10" s="101" t="s">
        <v>889</v>
      </c>
    </row>
    <row r="11" spans="1:5" s="102" customFormat="1" ht="15">
      <c r="A11" s="100">
        <v>1</v>
      </c>
      <c r="B11" s="103">
        <v>2</v>
      </c>
      <c r="C11" s="100">
        <v>3</v>
      </c>
      <c r="D11" s="100">
        <v>4</v>
      </c>
      <c r="E11" s="101">
        <v>5</v>
      </c>
    </row>
    <row r="12" spans="1:5" s="104" customFormat="1" ht="15">
      <c r="A12" s="108" t="s">
        <v>341</v>
      </c>
      <c r="B12" s="205" t="s">
        <v>64</v>
      </c>
      <c r="C12" s="205"/>
      <c r="D12" s="205"/>
      <c r="E12" s="110">
        <f>E13+E20+E42+E47</f>
        <v>83800.3</v>
      </c>
    </row>
    <row r="13" spans="1:5" s="104" customFormat="1" ht="30.75">
      <c r="A13" s="206" t="s">
        <v>534</v>
      </c>
      <c r="B13" s="207" t="s">
        <v>362</v>
      </c>
      <c r="C13" s="205"/>
      <c r="D13" s="205"/>
      <c r="E13" s="126">
        <f>E16</f>
        <v>3396</v>
      </c>
    </row>
    <row r="14" spans="1:6" s="104" customFormat="1" ht="30.75">
      <c r="A14" s="206" t="s">
        <v>256</v>
      </c>
      <c r="B14" s="207" t="s">
        <v>362</v>
      </c>
      <c r="C14" s="207" t="s">
        <v>630</v>
      </c>
      <c r="D14" s="205"/>
      <c r="E14" s="126">
        <f>E15</f>
        <v>3396</v>
      </c>
      <c r="F14" s="106"/>
    </row>
    <row r="15" spans="1:6" s="104" customFormat="1" ht="30.75">
      <c r="A15" s="206" t="s">
        <v>631</v>
      </c>
      <c r="B15" s="207" t="s">
        <v>362</v>
      </c>
      <c r="C15" s="207" t="s">
        <v>632</v>
      </c>
      <c r="D15" s="205"/>
      <c r="E15" s="126">
        <f>E16</f>
        <v>3396</v>
      </c>
      <c r="F15" s="106"/>
    </row>
    <row r="16" spans="1:5" s="104" customFormat="1" ht="15">
      <c r="A16" s="206" t="s">
        <v>535</v>
      </c>
      <c r="B16" s="207" t="s">
        <v>362</v>
      </c>
      <c r="C16" s="207" t="s">
        <v>633</v>
      </c>
      <c r="D16" s="207"/>
      <c r="E16" s="126">
        <f>E17+E18+E19</f>
        <v>3396</v>
      </c>
    </row>
    <row r="17" spans="1:5" s="104" customFormat="1" ht="46.5">
      <c r="A17" s="206" t="s">
        <v>481</v>
      </c>
      <c r="B17" s="207" t="s">
        <v>362</v>
      </c>
      <c r="C17" s="207" t="s">
        <v>633</v>
      </c>
      <c r="D17" s="207" t="s">
        <v>482</v>
      </c>
      <c r="E17" s="126">
        <v>2690</v>
      </c>
    </row>
    <row r="18" spans="1:5" s="104" customFormat="1" ht="30.75">
      <c r="A18" s="206" t="s">
        <v>536</v>
      </c>
      <c r="B18" s="207" t="s">
        <v>362</v>
      </c>
      <c r="C18" s="207" t="s">
        <v>633</v>
      </c>
      <c r="D18" s="207" t="s">
        <v>483</v>
      </c>
      <c r="E18" s="126">
        <v>695</v>
      </c>
    </row>
    <row r="19" spans="1:5" s="104" customFormat="1" ht="15">
      <c r="A19" s="206" t="s">
        <v>484</v>
      </c>
      <c r="B19" s="207" t="s">
        <v>362</v>
      </c>
      <c r="C19" s="207" t="s">
        <v>633</v>
      </c>
      <c r="D19" s="207" t="s">
        <v>485</v>
      </c>
      <c r="E19" s="126">
        <v>11</v>
      </c>
    </row>
    <row r="20" spans="1:5" ht="46.5">
      <c r="A20" s="206" t="s">
        <v>156</v>
      </c>
      <c r="B20" s="207" t="s">
        <v>342</v>
      </c>
      <c r="C20" s="207"/>
      <c r="D20" s="207"/>
      <c r="E20" s="126">
        <f>E21+E27+E34</f>
        <v>66516</v>
      </c>
    </row>
    <row r="21" spans="1:5" ht="46.5">
      <c r="A21" s="206" t="s">
        <v>123</v>
      </c>
      <c r="B21" s="207" t="s">
        <v>342</v>
      </c>
      <c r="C21" s="207" t="s">
        <v>589</v>
      </c>
      <c r="D21" s="207"/>
      <c r="E21" s="126">
        <f>E22</f>
        <v>12300</v>
      </c>
    </row>
    <row r="22" spans="1:5" ht="62.25">
      <c r="A22" s="206" t="s">
        <v>590</v>
      </c>
      <c r="B22" s="207" t="s">
        <v>342</v>
      </c>
      <c r="C22" s="207" t="s">
        <v>592</v>
      </c>
      <c r="D22" s="207"/>
      <c r="E22" s="126">
        <f>E23</f>
        <v>12300</v>
      </c>
    </row>
    <row r="23" spans="1:5" ht="15">
      <c r="A23" s="206" t="s">
        <v>535</v>
      </c>
      <c r="B23" s="207" t="s">
        <v>342</v>
      </c>
      <c r="C23" s="207" t="s">
        <v>818</v>
      </c>
      <c r="D23" s="207"/>
      <c r="E23" s="126">
        <f>E24+E25+E26</f>
        <v>12300</v>
      </c>
    </row>
    <row r="24" spans="1:5" ht="46.5">
      <c r="A24" s="206" t="s">
        <v>481</v>
      </c>
      <c r="B24" s="207" t="s">
        <v>342</v>
      </c>
      <c r="C24" s="207" t="s">
        <v>818</v>
      </c>
      <c r="D24" s="207" t="s">
        <v>482</v>
      </c>
      <c r="E24" s="126">
        <v>10779</v>
      </c>
    </row>
    <row r="25" spans="1:5" ht="30.75">
      <c r="A25" s="206" t="s">
        <v>536</v>
      </c>
      <c r="B25" s="207" t="s">
        <v>342</v>
      </c>
      <c r="C25" s="207" t="s">
        <v>818</v>
      </c>
      <c r="D25" s="207" t="s">
        <v>483</v>
      </c>
      <c r="E25" s="126">
        <v>1516</v>
      </c>
    </row>
    <row r="26" spans="1:5" ht="15">
      <c r="A26" s="206" t="s">
        <v>484</v>
      </c>
      <c r="B26" s="207" t="s">
        <v>342</v>
      </c>
      <c r="C26" s="207" t="s">
        <v>818</v>
      </c>
      <c r="D26" s="207" t="s">
        <v>485</v>
      </c>
      <c r="E26" s="126">
        <v>5</v>
      </c>
    </row>
    <row r="27" spans="1:5" ht="46.5">
      <c r="A27" s="206" t="s">
        <v>253</v>
      </c>
      <c r="B27" s="207" t="s">
        <v>342</v>
      </c>
      <c r="C27" s="207" t="s">
        <v>614</v>
      </c>
      <c r="D27" s="207"/>
      <c r="E27" s="126">
        <f>E28</f>
        <v>8167</v>
      </c>
    </row>
    <row r="28" spans="1:5" ht="30.75">
      <c r="A28" s="206" t="s">
        <v>786</v>
      </c>
      <c r="B28" s="207" t="s">
        <v>342</v>
      </c>
      <c r="C28" s="207" t="s">
        <v>775</v>
      </c>
      <c r="D28" s="207"/>
      <c r="E28" s="126">
        <f>E29</f>
        <v>8167</v>
      </c>
    </row>
    <row r="29" spans="1:5" ht="62.25">
      <c r="A29" s="206" t="s">
        <v>717</v>
      </c>
      <c r="B29" s="207" t="s">
        <v>342</v>
      </c>
      <c r="C29" s="207" t="s">
        <v>792</v>
      </c>
      <c r="D29" s="207"/>
      <c r="E29" s="126">
        <f>E30</f>
        <v>8167</v>
      </c>
    </row>
    <row r="30" spans="1:5" ht="15">
      <c r="A30" s="206" t="s">
        <v>535</v>
      </c>
      <c r="B30" s="207" t="s">
        <v>342</v>
      </c>
      <c r="C30" s="207" t="s">
        <v>793</v>
      </c>
      <c r="D30" s="207"/>
      <c r="E30" s="126">
        <f>E31+E32+E33</f>
        <v>8167</v>
      </c>
    </row>
    <row r="31" spans="1:5" ht="46.5">
      <c r="A31" s="206" t="s">
        <v>481</v>
      </c>
      <c r="B31" s="207" t="s">
        <v>342</v>
      </c>
      <c r="C31" s="207" t="s">
        <v>793</v>
      </c>
      <c r="D31" s="207" t="s">
        <v>482</v>
      </c>
      <c r="E31" s="126">
        <v>6233</v>
      </c>
    </row>
    <row r="32" spans="1:5" ht="30.75">
      <c r="A32" s="206" t="s">
        <v>536</v>
      </c>
      <c r="B32" s="207" t="s">
        <v>342</v>
      </c>
      <c r="C32" s="207" t="s">
        <v>793</v>
      </c>
      <c r="D32" s="207" t="s">
        <v>483</v>
      </c>
      <c r="E32" s="126">
        <v>1809</v>
      </c>
    </row>
    <row r="33" spans="1:5" ht="15">
      <c r="A33" s="206" t="s">
        <v>484</v>
      </c>
      <c r="B33" s="207" t="s">
        <v>342</v>
      </c>
      <c r="C33" s="207" t="s">
        <v>793</v>
      </c>
      <c r="D33" s="207" t="s">
        <v>485</v>
      </c>
      <c r="E33" s="126">
        <v>125</v>
      </c>
    </row>
    <row r="34" spans="1:5" ht="30.75">
      <c r="A34" s="206" t="s">
        <v>256</v>
      </c>
      <c r="B34" s="207" t="s">
        <v>342</v>
      </c>
      <c r="C34" s="207" t="s">
        <v>630</v>
      </c>
      <c r="D34" s="207"/>
      <c r="E34" s="126">
        <f>E35</f>
        <v>46049</v>
      </c>
    </row>
    <row r="35" spans="1:5" ht="46.5">
      <c r="A35" s="206" t="s">
        <v>634</v>
      </c>
      <c r="B35" s="207" t="s">
        <v>342</v>
      </c>
      <c r="C35" s="207" t="s">
        <v>635</v>
      </c>
      <c r="D35" s="207"/>
      <c r="E35" s="126">
        <f>E36+E40</f>
        <v>46049</v>
      </c>
    </row>
    <row r="36" spans="1:5" ht="15">
      <c r="A36" s="206" t="s">
        <v>535</v>
      </c>
      <c r="B36" s="207" t="s">
        <v>342</v>
      </c>
      <c r="C36" s="207" t="s">
        <v>636</v>
      </c>
      <c r="D36" s="207"/>
      <c r="E36" s="126">
        <f>E37+E38+E39</f>
        <v>43800</v>
      </c>
    </row>
    <row r="37" spans="1:5" ht="46.5">
      <c r="A37" s="206" t="s">
        <v>481</v>
      </c>
      <c r="B37" s="207" t="s">
        <v>342</v>
      </c>
      <c r="C37" s="207" t="s">
        <v>636</v>
      </c>
      <c r="D37" s="207" t="s">
        <v>482</v>
      </c>
      <c r="E37" s="126">
        <v>32673</v>
      </c>
    </row>
    <row r="38" spans="1:5" ht="30.75">
      <c r="A38" s="206" t="s">
        <v>536</v>
      </c>
      <c r="B38" s="207" t="s">
        <v>342</v>
      </c>
      <c r="C38" s="207" t="s">
        <v>636</v>
      </c>
      <c r="D38" s="207" t="s">
        <v>483</v>
      </c>
      <c r="E38" s="126">
        <v>10911</v>
      </c>
    </row>
    <row r="39" spans="1:5" ht="15">
      <c r="A39" s="206" t="s">
        <v>484</v>
      </c>
      <c r="B39" s="207" t="s">
        <v>342</v>
      </c>
      <c r="C39" s="207" t="s">
        <v>636</v>
      </c>
      <c r="D39" s="207" t="s">
        <v>485</v>
      </c>
      <c r="E39" s="126">
        <v>216</v>
      </c>
    </row>
    <row r="40" spans="1:5" ht="30.75">
      <c r="A40" s="206" t="s">
        <v>363</v>
      </c>
      <c r="B40" s="207" t="s">
        <v>342</v>
      </c>
      <c r="C40" s="207" t="s">
        <v>637</v>
      </c>
      <c r="D40" s="207"/>
      <c r="E40" s="126">
        <f>E41</f>
        <v>2249</v>
      </c>
    </row>
    <row r="41" spans="1:5" ht="46.5">
      <c r="A41" s="206" t="s">
        <v>481</v>
      </c>
      <c r="B41" s="207" t="s">
        <v>342</v>
      </c>
      <c r="C41" s="207" t="s">
        <v>637</v>
      </c>
      <c r="D41" s="207" t="s">
        <v>482</v>
      </c>
      <c r="E41" s="126">
        <v>2249</v>
      </c>
    </row>
    <row r="42" spans="1:5" ht="15">
      <c r="A42" s="206" t="s">
        <v>74</v>
      </c>
      <c r="B42" s="207" t="s">
        <v>260</v>
      </c>
      <c r="C42" s="207"/>
      <c r="D42" s="207"/>
      <c r="E42" s="126">
        <f>E43</f>
        <v>700</v>
      </c>
    </row>
    <row r="43" spans="1:5" ht="46.5">
      <c r="A43" s="206" t="s">
        <v>674</v>
      </c>
      <c r="B43" s="207" t="s">
        <v>260</v>
      </c>
      <c r="C43" s="207" t="s">
        <v>675</v>
      </c>
      <c r="D43" s="207"/>
      <c r="E43" s="126">
        <f>E44</f>
        <v>700</v>
      </c>
    </row>
    <row r="44" spans="1:5" ht="46.5">
      <c r="A44" s="206" t="s">
        <v>721</v>
      </c>
      <c r="B44" s="207" t="s">
        <v>260</v>
      </c>
      <c r="C44" s="207" t="s">
        <v>676</v>
      </c>
      <c r="D44" s="207"/>
      <c r="E44" s="126">
        <f>E45</f>
        <v>700</v>
      </c>
    </row>
    <row r="45" spans="1:5" ht="15">
      <c r="A45" s="206" t="s">
        <v>277</v>
      </c>
      <c r="B45" s="207" t="s">
        <v>260</v>
      </c>
      <c r="C45" s="207" t="s">
        <v>677</v>
      </c>
      <c r="D45" s="207"/>
      <c r="E45" s="126">
        <f>E46</f>
        <v>700</v>
      </c>
    </row>
    <row r="46" spans="1:5" ht="15">
      <c r="A46" s="206" t="s">
        <v>484</v>
      </c>
      <c r="B46" s="207" t="s">
        <v>260</v>
      </c>
      <c r="C46" s="207" t="s">
        <v>677</v>
      </c>
      <c r="D46" s="207" t="s">
        <v>485</v>
      </c>
      <c r="E46" s="126">
        <v>700</v>
      </c>
    </row>
    <row r="47" spans="1:5" ht="15">
      <c r="A47" s="206" t="s">
        <v>120</v>
      </c>
      <c r="B47" s="207" t="s">
        <v>261</v>
      </c>
      <c r="C47" s="207"/>
      <c r="D47" s="207"/>
      <c r="E47" s="126">
        <f>E64+E54+E48</f>
        <v>13188.3</v>
      </c>
    </row>
    <row r="48" spans="1:5" ht="46.5">
      <c r="A48" s="206" t="s">
        <v>123</v>
      </c>
      <c r="B48" s="207" t="s">
        <v>261</v>
      </c>
      <c r="C48" s="207" t="s">
        <v>589</v>
      </c>
      <c r="D48" s="207"/>
      <c r="E48" s="126">
        <f>E49</f>
        <v>5587</v>
      </c>
    </row>
    <row r="49" spans="1:5" ht="30.75">
      <c r="A49" s="206" t="s">
        <v>593</v>
      </c>
      <c r="B49" s="207" t="s">
        <v>261</v>
      </c>
      <c r="C49" s="207" t="s">
        <v>820</v>
      </c>
      <c r="D49" s="207"/>
      <c r="E49" s="126">
        <f>E50</f>
        <v>5587</v>
      </c>
    </row>
    <row r="50" spans="1:5" ht="15">
      <c r="A50" s="206" t="s">
        <v>540</v>
      </c>
      <c r="B50" s="207" t="s">
        <v>261</v>
      </c>
      <c r="C50" s="207" t="s">
        <v>821</v>
      </c>
      <c r="D50" s="207"/>
      <c r="E50" s="126">
        <f>E51+E52+E53</f>
        <v>5587</v>
      </c>
    </row>
    <row r="51" spans="1:5" ht="46.5">
      <c r="A51" s="206" t="s">
        <v>481</v>
      </c>
      <c r="B51" s="207" t="s">
        <v>261</v>
      </c>
      <c r="C51" s="207" t="s">
        <v>821</v>
      </c>
      <c r="D51" s="207" t="s">
        <v>482</v>
      </c>
      <c r="E51" s="126">
        <v>4809</v>
      </c>
    </row>
    <row r="52" spans="1:5" ht="30.75">
      <c r="A52" s="206" t="s">
        <v>536</v>
      </c>
      <c r="B52" s="207" t="s">
        <v>261</v>
      </c>
      <c r="C52" s="207" t="s">
        <v>821</v>
      </c>
      <c r="D52" s="207" t="s">
        <v>483</v>
      </c>
      <c r="E52" s="126">
        <v>777</v>
      </c>
    </row>
    <row r="53" spans="1:5" ht="15">
      <c r="A53" s="206" t="s">
        <v>484</v>
      </c>
      <c r="B53" s="207" t="s">
        <v>261</v>
      </c>
      <c r="C53" s="207" t="s">
        <v>821</v>
      </c>
      <c r="D53" s="207" t="s">
        <v>485</v>
      </c>
      <c r="E53" s="126">
        <v>1</v>
      </c>
    </row>
    <row r="54" spans="1:5" ht="30.75">
      <c r="A54" s="206" t="s">
        <v>256</v>
      </c>
      <c r="B54" s="207" t="s">
        <v>261</v>
      </c>
      <c r="C54" s="207" t="s">
        <v>630</v>
      </c>
      <c r="D54" s="207"/>
      <c r="E54" s="126">
        <f>E55</f>
        <v>4901.3</v>
      </c>
    </row>
    <row r="55" spans="1:5" ht="30.75">
      <c r="A55" s="206" t="s">
        <v>638</v>
      </c>
      <c r="B55" s="207" t="s">
        <v>261</v>
      </c>
      <c r="C55" s="207" t="s">
        <v>639</v>
      </c>
      <c r="D55" s="207"/>
      <c r="E55" s="126">
        <f>E56+E59+E61</f>
        <v>4901.3</v>
      </c>
    </row>
    <row r="56" spans="1:5" ht="30.75">
      <c r="A56" s="206" t="s">
        <v>539</v>
      </c>
      <c r="B56" s="207" t="s">
        <v>261</v>
      </c>
      <c r="C56" s="207" t="s">
        <v>643</v>
      </c>
      <c r="D56" s="207"/>
      <c r="E56" s="126">
        <f>E57+E58</f>
        <v>3635</v>
      </c>
    </row>
    <row r="57" spans="1:5" ht="46.5">
      <c r="A57" s="206" t="s">
        <v>481</v>
      </c>
      <c r="B57" s="207" t="s">
        <v>261</v>
      </c>
      <c r="C57" s="207" t="s">
        <v>643</v>
      </c>
      <c r="D57" s="207" t="s">
        <v>482</v>
      </c>
      <c r="E57" s="126">
        <v>3290</v>
      </c>
    </row>
    <row r="58" spans="1:5" ht="30.75">
      <c r="A58" s="206" t="s">
        <v>536</v>
      </c>
      <c r="B58" s="207" t="s">
        <v>261</v>
      </c>
      <c r="C58" s="207" t="s">
        <v>643</v>
      </c>
      <c r="D58" s="207" t="s">
        <v>483</v>
      </c>
      <c r="E58" s="126">
        <v>345</v>
      </c>
    </row>
    <row r="59" spans="1:5" ht="46.5">
      <c r="A59" s="206" t="s">
        <v>541</v>
      </c>
      <c r="B59" s="207" t="s">
        <v>261</v>
      </c>
      <c r="C59" s="207" t="s">
        <v>641</v>
      </c>
      <c r="D59" s="207"/>
      <c r="E59" s="126">
        <f>E60</f>
        <v>998</v>
      </c>
    </row>
    <row r="60" spans="1:5" ht="46.5">
      <c r="A60" s="206" t="s">
        <v>481</v>
      </c>
      <c r="B60" s="207" t="s">
        <v>261</v>
      </c>
      <c r="C60" s="207" t="s">
        <v>641</v>
      </c>
      <c r="D60" s="207" t="s">
        <v>482</v>
      </c>
      <c r="E60" s="126">
        <v>998</v>
      </c>
    </row>
    <row r="61" spans="1:5" ht="30.75">
      <c r="A61" s="206" t="s">
        <v>542</v>
      </c>
      <c r="B61" s="207" t="s">
        <v>261</v>
      </c>
      <c r="C61" s="207" t="s">
        <v>642</v>
      </c>
      <c r="D61" s="207"/>
      <c r="E61" s="126">
        <f>E62+E63</f>
        <v>268.3</v>
      </c>
    </row>
    <row r="62" spans="1:5" ht="46.5">
      <c r="A62" s="206" t="s">
        <v>481</v>
      </c>
      <c r="B62" s="207" t="s">
        <v>261</v>
      </c>
      <c r="C62" s="207" t="s">
        <v>642</v>
      </c>
      <c r="D62" s="207" t="s">
        <v>482</v>
      </c>
      <c r="E62" s="126">
        <v>145</v>
      </c>
    </row>
    <row r="63" spans="1:5" ht="15" customHeight="1">
      <c r="A63" s="206" t="s">
        <v>536</v>
      </c>
      <c r="B63" s="207" t="s">
        <v>261</v>
      </c>
      <c r="C63" s="207" t="s">
        <v>642</v>
      </c>
      <c r="D63" s="207" t="s">
        <v>483</v>
      </c>
      <c r="E63" s="126">
        <v>123.3</v>
      </c>
    </row>
    <row r="64" spans="1:5" ht="46.5">
      <c r="A64" s="206" t="s">
        <v>647</v>
      </c>
      <c r="B64" s="207" t="s">
        <v>261</v>
      </c>
      <c r="C64" s="207" t="s">
        <v>648</v>
      </c>
      <c r="D64" s="207"/>
      <c r="E64" s="126">
        <f>E65</f>
        <v>2700</v>
      </c>
    </row>
    <row r="65" spans="1:5" ht="30.75">
      <c r="A65" s="206" t="s">
        <v>688</v>
      </c>
      <c r="B65" s="207" t="s">
        <v>261</v>
      </c>
      <c r="C65" s="207" t="s">
        <v>689</v>
      </c>
      <c r="D65" s="207"/>
      <c r="E65" s="126">
        <f>E66+E68</f>
        <v>2700</v>
      </c>
    </row>
    <row r="66" spans="1:5" ht="30.75">
      <c r="A66" s="206" t="s">
        <v>856</v>
      </c>
      <c r="B66" s="207" t="s">
        <v>261</v>
      </c>
      <c r="C66" s="207" t="s">
        <v>710</v>
      </c>
      <c r="D66" s="207"/>
      <c r="E66" s="126">
        <f>E67</f>
        <v>1200</v>
      </c>
    </row>
    <row r="67" spans="1:5" ht="30.75">
      <c r="A67" s="206" t="s">
        <v>536</v>
      </c>
      <c r="B67" s="207" t="s">
        <v>261</v>
      </c>
      <c r="C67" s="207" t="s">
        <v>710</v>
      </c>
      <c r="D67" s="207" t="s">
        <v>483</v>
      </c>
      <c r="E67" s="126">
        <v>1200</v>
      </c>
    </row>
    <row r="68" spans="1:5" ht="15">
      <c r="A68" s="206" t="s">
        <v>408</v>
      </c>
      <c r="B68" s="207" t="s">
        <v>261</v>
      </c>
      <c r="C68" s="207" t="s">
        <v>711</v>
      </c>
      <c r="D68" s="207"/>
      <c r="E68" s="126">
        <f>E69</f>
        <v>1500</v>
      </c>
    </row>
    <row r="69" spans="1:5" ht="30.75">
      <c r="A69" s="206" t="s">
        <v>536</v>
      </c>
      <c r="B69" s="207" t="s">
        <v>261</v>
      </c>
      <c r="C69" s="207" t="s">
        <v>711</v>
      </c>
      <c r="D69" s="207" t="s">
        <v>483</v>
      </c>
      <c r="E69" s="126">
        <v>1500</v>
      </c>
    </row>
    <row r="70" spans="1:5" s="104" customFormat="1" ht="15">
      <c r="A70" s="108" t="s">
        <v>171</v>
      </c>
      <c r="B70" s="205" t="s">
        <v>172</v>
      </c>
      <c r="C70" s="205"/>
      <c r="D70" s="205"/>
      <c r="E70" s="110">
        <f>E71</f>
        <v>1571.1</v>
      </c>
    </row>
    <row r="71" spans="1:5" ht="15">
      <c r="A71" s="206" t="s">
        <v>174</v>
      </c>
      <c r="B71" s="207" t="s">
        <v>173</v>
      </c>
      <c r="C71" s="207"/>
      <c r="D71" s="207"/>
      <c r="E71" s="126">
        <f>E72</f>
        <v>1571.1</v>
      </c>
    </row>
    <row r="72" spans="1:5" ht="30.75">
      <c r="A72" s="206" t="s">
        <v>256</v>
      </c>
      <c r="B72" s="207" t="s">
        <v>173</v>
      </c>
      <c r="C72" s="207" t="s">
        <v>630</v>
      </c>
      <c r="D72" s="207"/>
      <c r="E72" s="126">
        <f>E73</f>
        <v>1571.1</v>
      </c>
    </row>
    <row r="73" spans="1:5" ht="30.75">
      <c r="A73" s="206" t="s">
        <v>638</v>
      </c>
      <c r="B73" s="207" t="s">
        <v>173</v>
      </c>
      <c r="C73" s="207" t="s">
        <v>639</v>
      </c>
      <c r="D73" s="207"/>
      <c r="E73" s="126">
        <f>E74</f>
        <v>1571.1</v>
      </c>
    </row>
    <row r="74" spans="1:5" ht="30.75">
      <c r="A74" s="206" t="s">
        <v>246</v>
      </c>
      <c r="B74" s="207" t="s">
        <v>173</v>
      </c>
      <c r="C74" s="207" t="s">
        <v>640</v>
      </c>
      <c r="D74" s="207"/>
      <c r="E74" s="126">
        <f>E75</f>
        <v>1571.1</v>
      </c>
    </row>
    <row r="75" spans="1:5" ht="15">
      <c r="A75" s="206" t="s">
        <v>29</v>
      </c>
      <c r="B75" s="207" t="s">
        <v>173</v>
      </c>
      <c r="C75" s="207" t="s">
        <v>640</v>
      </c>
      <c r="D75" s="207" t="s">
        <v>493</v>
      </c>
      <c r="E75" s="126">
        <v>1571.1</v>
      </c>
    </row>
    <row r="76" spans="1:5" s="104" customFormat="1" ht="30.75">
      <c r="A76" s="108" t="s">
        <v>344</v>
      </c>
      <c r="B76" s="205" t="s">
        <v>345</v>
      </c>
      <c r="C76" s="205"/>
      <c r="D76" s="205"/>
      <c r="E76" s="110">
        <f>E77</f>
        <v>3051</v>
      </c>
    </row>
    <row r="77" spans="1:5" ht="30.75">
      <c r="A77" s="206" t="s">
        <v>401</v>
      </c>
      <c r="B77" s="207" t="s">
        <v>160</v>
      </c>
      <c r="C77" s="207"/>
      <c r="D77" s="207"/>
      <c r="E77" s="126">
        <f>E78+E87</f>
        <v>3051</v>
      </c>
    </row>
    <row r="78" spans="1:5" ht="46.5">
      <c r="A78" s="206" t="s">
        <v>674</v>
      </c>
      <c r="B78" s="207" t="s">
        <v>160</v>
      </c>
      <c r="C78" s="207" t="s">
        <v>675</v>
      </c>
      <c r="D78" s="207"/>
      <c r="E78" s="126">
        <f>E79+E84</f>
        <v>2291</v>
      </c>
    </row>
    <row r="79" spans="1:5" ht="46.5">
      <c r="A79" s="206" t="s">
        <v>722</v>
      </c>
      <c r="B79" s="207" t="s">
        <v>160</v>
      </c>
      <c r="C79" s="207" t="s">
        <v>678</v>
      </c>
      <c r="D79" s="207"/>
      <c r="E79" s="126">
        <f>E80</f>
        <v>2191</v>
      </c>
    </row>
    <row r="80" spans="1:5" ht="15">
      <c r="A80" s="206" t="s">
        <v>148</v>
      </c>
      <c r="B80" s="207" t="s">
        <v>160</v>
      </c>
      <c r="C80" s="207" t="s">
        <v>679</v>
      </c>
      <c r="D80" s="207"/>
      <c r="E80" s="126">
        <f>E81+E82+E83</f>
        <v>2191</v>
      </c>
    </row>
    <row r="81" spans="1:5" ht="46.5">
      <c r="A81" s="206" t="s">
        <v>481</v>
      </c>
      <c r="B81" s="207" t="s">
        <v>160</v>
      </c>
      <c r="C81" s="207" t="s">
        <v>679</v>
      </c>
      <c r="D81" s="207" t="s">
        <v>482</v>
      </c>
      <c r="E81" s="126">
        <v>1842</v>
      </c>
    </row>
    <row r="82" spans="1:5" ht="30.75">
      <c r="A82" s="206" t="s">
        <v>536</v>
      </c>
      <c r="B82" s="207" t="s">
        <v>160</v>
      </c>
      <c r="C82" s="207" t="s">
        <v>679</v>
      </c>
      <c r="D82" s="207" t="s">
        <v>483</v>
      </c>
      <c r="E82" s="126">
        <v>344</v>
      </c>
    </row>
    <row r="83" spans="1:5" ht="15">
      <c r="A83" s="206" t="s">
        <v>484</v>
      </c>
      <c r="B83" s="207" t="s">
        <v>160</v>
      </c>
      <c r="C83" s="207" t="s">
        <v>679</v>
      </c>
      <c r="D83" s="207" t="s">
        <v>485</v>
      </c>
      <c r="E83" s="126">
        <v>5</v>
      </c>
    </row>
    <row r="84" spans="1:5" ht="30.75">
      <c r="A84" s="206" t="s">
        <v>769</v>
      </c>
      <c r="B84" s="207" t="s">
        <v>160</v>
      </c>
      <c r="C84" s="207" t="s">
        <v>770</v>
      </c>
      <c r="D84" s="207"/>
      <c r="E84" s="126">
        <f>E85</f>
        <v>100</v>
      </c>
    </row>
    <row r="85" spans="1:5" ht="30.75">
      <c r="A85" s="206" t="s">
        <v>799</v>
      </c>
      <c r="B85" s="207" t="s">
        <v>160</v>
      </c>
      <c r="C85" s="207" t="s">
        <v>771</v>
      </c>
      <c r="D85" s="207"/>
      <c r="E85" s="126">
        <f>E86</f>
        <v>100</v>
      </c>
    </row>
    <row r="86" spans="1:5" ht="30.75">
      <c r="A86" s="206" t="s">
        <v>536</v>
      </c>
      <c r="B86" s="207" t="s">
        <v>160</v>
      </c>
      <c r="C86" s="207" t="s">
        <v>771</v>
      </c>
      <c r="D86" s="207" t="s">
        <v>483</v>
      </c>
      <c r="E86" s="126">
        <v>100</v>
      </c>
    </row>
    <row r="87" spans="1:5" ht="30.75">
      <c r="A87" s="206" t="s">
        <v>680</v>
      </c>
      <c r="B87" s="207" t="s">
        <v>160</v>
      </c>
      <c r="C87" s="207" t="s">
        <v>681</v>
      </c>
      <c r="D87" s="207"/>
      <c r="E87" s="126">
        <f>E88</f>
        <v>760</v>
      </c>
    </row>
    <row r="88" spans="1:5" ht="46.5">
      <c r="A88" s="206" t="s">
        <v>723</v>
      </c>
      <c r="B88" s="207" t="s">
        <v>160</v>
      </c>
      <c r="C88" s="207" t="s">
        <v>682</v>
      </c>
      <c r="D88" s="207"/>
      <c r="E88" s="126">
        <f>E89</f>
        <v>760</v>
      </c>
    </row>
    <row r="89" spans="1:5" ht="15">
      <c r="A89" s="206" t="s">
        <v>148</v>
      </c>
      <c r="B89" s="207" t="s">
        <v>160</v>
      </c>
      <c r="C89" s="207" t="s">
        <v>683</v>
      </c>
      <c r="D89" s="207"/>
      <c r="E89" s="126">
        <f>E90</f>
        <v>760</v>
      </c>
    </row>
    <row r="90" spans="1:5" ht="30.75">
      <c r="A90" s="206" t="s">
        <v>536</v>
      </c>
      <c r="B90" s="207" t="s">
        <v>160</v>
      </c>
      <c r="C90" s="207" t="s">
        <v>683</v>
      </c>
      <c r="D90" s="207" t="s">
        <v>483</v>
      </c>
      <c r="E90" s="126">
        <v>760</v>
      </c>
    </row>
    <row r="91" spans="1:5" s="104" customFormat="1" ht="15">
      <c r="A91" s="108" t="s">
        <v>346</v>
      </c>
      <c r="B91" s="205" t="s">
        <v>347</v>
      </c>
      <c r="C91" s="205"/>
      <c r="D91" s="205"/>
      <c r="E91" s="110">
        <f>E97+E122+E127+E135+E92</f>
        <v>88645.40000000001</v>
      </c>
    </row>
    <row r="92" spans="1:5" ht="15">
      <c r="A92" s="206" t="s">
        <v>926</v>
      </c>
      <c r="B92" s="207" t="s">
        <v>925</v>
      </c>
      <c r="C92" s="207"/>
      <c r="D92" s="207"/>
      <c r="E92" s="126">
        <f>E93</f>
        <v>250</v>
      </c>
    </row>
    <row r="93" spans="1:5" ht="30.75">
      <c r="A93" s="206" t="s">
        <v>122</v>
      </c>
      <c r="B93" s="207" t="s">
        <v>925</v>
      </c>
      <c r="C93" s="207" t="s">
        <v>744</v>
      </c>
      <c r="D93" s="207"/>
      <c r="E93" s="126">
        <f>E94</f>
        <v>250</v>
      </c>
    </row>
    <row r="94" spans="1:5" s="104" customFormat="1" ht="30.75">
      <c r="A94" s="206" t="s">
        <v>584</v>
      </c>
      <c r="B94" s="207" t="s">
        <v>925</v>
      </c>
      <c r="C94" s="207" t="s">
        <v>581</v>
      </c>
      <c r="D94" s="205"/>
      <c r="E94" s="126">
        <f>E95</f>
        <v>250</v>
      </c>
    </row>
    <row r="95" spans="1:5" s="104" customFormat="1" ht="15">
      <c r="A95" s="206" t="s">
        <v>930</v>
      </c>
      <c r="B95" s="207" t="s">
        <v>925</v>
      </c>
      <c r="C95" s="207" t="s">
        <v>929</v>
      </c>
      <c r="D95" s="205"/>
      <c r="E95" s="126">
        <f>E96</f>
        <v>250</v>
      </c>
    </row>
    <row r="96" spans="1:5" s="104" customFormat="1" ht="30.75">
      <c r="A96" s="206" t="s">
        <v>536</v>
      </c>
      <c r="B96" s="207" t="s">
        <v>925</v>
      </c>
      <c r="C96" s="207" t="s">
        <v>929</v>
      </c>
      <c r="D96" s="207" t="s">
        <v>483</v>
      </c>
      <c r="E96" s="126">
        <v>250</v>
      </c>
    </row>
    <row r="97" spans="1:5" ht="15">
      <c r="A97" s="206" t="s">
        <v>134</v>
      </c>
      <c r="B97" s="207" t="s">
        <v>133</v>
      </c>
      <c r="C97" s="207"/>
      <c r="D97" s="207"/>
      <c r="E97" s="126">
        <f>E98</f>
        <v>9800.1</v>
      </c>
    </row>
    <row r="98" spans="1:5" ht="46.5">
      <c r="A98" s="206" t="s">
        <v>253</v>
      </c>
      <c r="B98" s="207" t="s">
        <v>133</v>
      </c>
      <c r="C98" s="207" t="s">
        <v>614</v>
      </c>
      <c r="D98" s="207"/>
      <c r="E98" s="126">
        <f>E99+E112+E116</f>
        <v>9800.1</v>
      </c>
    </row>
    <row r="99" spans="1:5" ht="30.75">
      <c r="A99" s="244" t="s">
        <v>786</v>
      </c>
      <c r="B99" s="207" t="s">
        <v>133</v>
      </c>
      <c r="C99" s="245" t="s">
        <v>775</v>
      </c>
      <c r="D99" s="245"/>
      <c r="E99" s="246">
        <f>E100+E103+E106+E109</f>
        <v>6755</v>
      </c>
    </row>
    <row r="100" spans="1:5" ht="46.5">
      <c r="A100" s="206" t="s">
        <v>787</v>
      </c>
      <c r="B100" s="207" t="s">
        <v>133</v>
      </c>
      <c r="C100" s="207" t="s">
        <v>776</v>
      </c>
      <c r="D100" s="207"/>
      <c r="E100" s="126">
        <f>E101</f>
        <v>2600</v>
      </c>
    </row>
    <row r="101" spans="1:5" ht="15">
      <c r="A101" s="206" t="s">
        <v>135</v>
      </c>
      <c r="B101" s="207" t="s">
        <v>133</v>
      </c>
      <c r="C101" s="207" t="s">
        <v>777</v>
      </c>
      <c r="D101" s="207"/>
      <c r="E101" s="126">
        <f>E102</f>
        <v>2600</v>
      </c>
    </row>
    <row r="102" spans="1:5" ht="15">
      <c r="A102" s="206" t="s">
        <v>484</v>
      </c>
      <c r="B102" s="207" t="s">
        <v>133</v>
      </c>
      <c r="C102" s="207" t="s">
        <v>777</v>
      </c>
      <c r="D102" s="207" t="s">
        <v>485</v>
      </c>
      <c r="E102" s="126">
        <v>2600</v>
      </c>
    </row>
    <row r="103" spans="1:5" ht="30.75">
      <c r="A103" s="206" t="s">
        <v>788</v>
      </c>
      <c r="B103" s="207" t="s">
        <v>133</v>
      </c>
      <c r="C103" s="207" t="s">
        <v>789</v>
      </c>
      <c r="D103" s="207"/>
      <c r="E103" s="126">
        <f>E104</f>
        <v>500</v>
      </c>
    </row>
    <row r="104" spans="1:5" ht="15">
      <c r="A104" s="206" t="s">
        <v>135</v>
      </c>
      <c r="B104" s="207" t="s">
        <v>133</v>
      </c>
      <c r="C104" s="207" t="s">
        <v>796</v>
      </c>
      <c r="D104" s="207"/>
      <c r="E104" s="126">
        <f>E105</f>
        <v>500</v>
      </c>
    </row>
    <row r="105" spans="1:5" ht="15">
      <c r="A105" s="206" t="s">
        <v>484</v>
      </c>
      <c r="B105" s="207" t="s">
        <v>133</v>
      </c>
      <c r="C105" s="207" t="s">
        <v>796</v>
      </c>
      <c r="D105" s="207" t="s">
        <v>485</v>
      </c>
      <c r="E105" s="126">
        <v>500</v>
      </c>
    </row>
    <row r="106" spans="1:5" ht="30.75">
      <c r="A106" s="206" t="s">
        <v>716</v>
      </c>
      <c r="B106" s="207" t="s">
        <v>133</v>
      </c>
      <c r="C106" s="207" t="s">
        <v>790</v>
      </c>
      <c r="D106" s="207"/>
      <c r="E106" s="126">
        <f>E107</f>
        <v>2655</v>
      </c>
    </row>
    <row r="107" spans="1:5" ht="30.75">
      <c r="A107" s="206" t="s">
        <v>487</v>
      </c>
      <c r="B107" s="207" t="s">
        <v>133</v>
      </c>
      <c r="C107" s="207" t="s">
        <v>791</v>
      </c>
      <c r="D107" s="207"/>
      <c r="E107" s="126">
        <f>E108</f>
        <v>2655</v>
      </c>
    </row>
    <row r="108" spans="1:5" ht="30.75">
      <c r="A108" s="206" t="s">
        <v>490</v>
      </c>
      <c r="B108" s="207" t="s">
        <v>133</v>
      </c>
      <c r="C108" s="207" t="s">
        <v>791</v>
      </c>
      <c r="D108" s="207" t="s">
        <v>491</v>
      </c>
      <c r="E108" s="126">
        <v>2655</v>
      </c>
    </row>
    <row r="109" spans="1:5" ht="62.25">
      <c r="A109" s="206" t="s">
        <v>717</v>
      </c>
      <c r="B109" s="207" t="s">
        <v>133</v>
      </c>
      <c r="C109" s="207" t="s">
        <v>792</v>
      </c>
      <c r="D109" s="207"/>
      <c r="E109" s="126">
        <f>E110</f>
        <v>1000</v>
      </c>
    </row>
    <row r="110" spans="1:5" ht="15">
      <c r="A110" s="206" t="s">
        <v>135</v>
      </c>
      <c r="B110" s="207" t="s">
        <v>133</v>
      </c>
      <c r="C110" s="207" t="s">
        <v>797</v>
      </c>
      <c r="D110" s="207"/>
      <c r="E110" s="126">
        <f>E111</f>
        <v>1000</v>
      </c>
    </row>
    <row r="111" spans="1:5" ht="15" customHeight="1">
      <c r="A111" s="206" t="s">
        <v>536</v>
      </c>
      <c r="B111" s="207" t="s">
        <v>133</v>
      </c>
      <c r="C111" s="207" t="s">
        <v>797</v>
      </c>
      <c r="D111" s="207" t="s">
        <v>483</v>
      </c>
      <c r="E111" s="126">
        <v>1000</v>
      </c>
    </row>
    <row r="112" spans="1:5" ht="15">
      <c r="A112" s="206" t="s">
        <v>781</v>
      </c>
      <c r="B112" s="207" t="s">
        <v>133</v>
      </c>
      <c r="C112" s="207" t="s">
        <v>778</v>
      </c>
      <c r="D112" s="207"/>
      <c r="E112" s="126">
        <f>E113</f>
        <v>500</v>
      </c>
    </row>
    <row r="113" spans="1:5" ht="15">
      <c r="A113" s="206" t="s">
        <v>784</v>
      </c>
      <c r="B113" s="207" t="s">
        <v>133</v>
      </c>
      <c r="C113" s="207" t="s">
        <v>779</v>
      </c>
      <c r="D113" s="207"/>
      <c r="E113" s="126">
        <f>E114</f>
        <v>500</v>
      </c>
    </row>
    <row r="114" spans="1:5" ht="15">
      <c r="A114" s="206" t="s">
        <v>135</v>
      </c>
      <c r="B114" s="207" t="s">
        <v>133</v>
      </c>
      <c r="C114" s="207" t="s">
        <v>780</v>
      </c>
      <c r="D114" s="207"/>
      <c r="E114" s="126">
        <f>E115</f>
        <v>500</v>
      </c>
    </row>
    <row r="115" spans="1:5" ht="15">
      <c r="A115" s="206" t="s">
        <v>484</v>
      </c>
      <c r="B115" s="207" t="s">
        <v>133</v>
      </c>
      <c r="C115" s="207" t="s">
        <v>780</v>
      </c>
      <c r="D115" s="207" t="s">
        <v>485</v>
      </c>
      <c r="E115" s="126">
        <v>500</v>
      </c>
    </row>
    <row r="116" spans="1:5" ht="15">
      <c r="A116" s="244" t="s">
        <v>785</v>
      </c>
      <c r="B116" s="207" t="s">
        <v>133</v>
      </c>
      <c r="C116" s="245" t="s">
        <v>782</v>
      </c>
      <c r="D116" s="245"/>
      <c r="E116" s="246">
        <f>E117</f>
        <v>2545.1</v>
      </c>
    </row>
    <row r="117" spans="1:5" ht="30.75">
      <c r="A117" s="206" t="s">
        <v>766</v>
      </c>
      <c r="B117" s="207" t="s">
        <v>133</v>
      </c>
      <c r="C117" s="207" t="s">
        <v>783</v>
      </c>
      <c r="D117" s="207"/>
      <c r="E117" s="126">
        <f>E118+E120</f>
        <v>2545.1</v>
      </c>
    </row>
    <row r="118" spans="1:5" ht="46.5">
      <c r="A118" s="206" t="s">
        <v>857</v>
      </c>
      <c r="B118" s="207" t="s">
        <v>133</v>
      </c>
      <c r="C118" s="207" t="s">
        <v>794</v>
      </c>
      <c r="D118" s="207"/>
      <c r="E118" s="126">
        <f>E119</f>
        <v>672.4</v>
      </c>
    </row>
    <row r="119" spans="1:5" ht="30.75">
      <c r="A119" s="206" t="s">
        <v>536</v>
      </c>
      <c r="B119" s="207" t="s">
        <v>133</v>
      </c>
      <c r="C119" s="207" t="s">
        <v>794</v>
      </c>
      <c r="D119" s="207" t="s">
        <v>483</v>
      </c>
      <c r="E119" s="126">
        <v>672.4</v>
      </c>
    </row>
    <row r="120" spans="1:5" ht="30.75">
      <c r="A120" s="206" t="s">
        <v>725</v>
      </c>
      <c r="B120" s="207" t="s">
        <v>133</v>
      </c>
      <c r="C120" s="207" t="s">
        <v>795</v>
      </c>
      <c r="D120" s="207"/>
      <c r="E120" s="126">
        <f>E121</f>
        <v>1872.7</v>
      </c>
    </row>
    <row r="121" spans="1:5" ht="30.75">
      <c r="A121" s="206" t="s">
        <v>536</v>
      </c>
      <c r="B121" s="207" t="s">
        <v>133</v>
      </c>
      <c r="C121" s="207" t="s">
        <v>795</v>
      </c>
      <c r="D121" s="207" t="s">
        <v>483</v>
      </c>
      <c r="E121" s="126">
        <v>1872.7</v>
      </c>
    </row>
    <row r="122" spans="1:5" ht="15">
      <c r="A122" s="206" t="s">
        <v>509</v>
      </c>
      <c r="B122" s="207" t="s">
        <v>508</v>
      </c>
      <c r="C122" s="247"/>
      <c r="D122" s="247"/>
      <c r="E122" s="126">
        <f>E123</f>
        <v>270</v>
      </c>
    </row>
    <row r="123" spans="1:5" ht="30.75">
      <c r="A123" s="206" t="s">
        <v>255</v>
      </c>
      <c r="B123" s="207" t="s">
        <v>508</v>
      </c>
      <c r="C123" s="100" t="s">
        <v>665</v>
      </c>
      <c r="D123" s="100"/>
      <c r="E123" s="126">
        <f>E124</f>
        <v>270</v>
      </c>
    </row>
    <row r="124" spans="1:5" ht="30.75">
      <c r="A124" s="206" t="s">
        <v>669</v>
      </c>
      <c r="B124" s="207" t="s">
        <v>508</v>
      </c>
      <c r="C124" s="100" t="s">
        <v>670</v>
      </c>
      <c r="D124" s="100"/>
      <c r="E124" s="126">
        <f>E125</f>
        <v>270</v>
      </c>
    </row>
    <row r="125" spans="1:5" ht="15">
      <c r="A125" s="206" t="s">
        <v>510</v>
      </c>
      <c r="B125" s="207" t="s">
        <v>508</v>
      </c>
      <c r="C125" s="100" t="s">
        <v>671</v>
      </c>
      <c r="D125" s="247"/>
      <c r="E125" s="126">
        <f>E126</f>
        <v>270</v>
      </c>
    </row>
    <row r="126" spans="1:5" ht="15">
      <c r="A126" s="206" t="s">
        <v>484</v>
      </c>
      <c r="B126" s="207" t="s">
        <v>508</v>
      </c>
      <c r="C126" s="100" t="s">
        <v>671</v>
      </c>
      <c r="D126" s="207" t="s">
        <v>485</v>
      </c>
      <c r="E126" s="126">
        <v>270</v>
      </c>
    </row>
    <row r="127" spans="1:5" ht="15">
      <c r="A127" s="206" t="s">
        <v>28</v>
      </c>
      <c r="B127" s="207" t="s">
        <v>355</v>
      </c>
      <c r="C127" s="100"/>
      <c r="D127" s="207"/>
      <c r="E127" s="126">
        <f>E128</f>
        <v>74407</v>
      </c>
    </row>
    <row r="128" spans="1:5" ht="30.75">
      <c r="A128" s="206" t="s">
        <v>255</v>
      </c>
      <c r="B128" s="207" t="s">
        <v>355</v>
      </c>
      <c r="C128" s="100" t="s">
        <v>665</v>
      </c>
      <c r="D128" s="207"/>
      <c r="E128" s="126">
        <f>E129</f>
        <v>74407</v>
      </c>
    </row>
    <row r="129" spans="1:5" ht="30.75">
      <c r="A129" s="206" t="s">
        <v>666</v>
      </c>
      <c r="B129" s="207" t="s">
        <v>355</v>
      </c>
      <c r="C129" s="100" t="s">
        <v>667</v>
      </c>
      <c r="D129" s="207"/>
      <c r="E129" s="126">
        <f>E130+E133</f>
        <v>74407</v>
      </c>
    </row>
    <row r="130" spans="1:5" ht="15">
      <c r="A130" s="206" t="s">
        <v>147</v>
      </c>
      <c r="B130" s="207" t="s">
        <v>355</v>
      </c>
      <c r="C130" s="207" t="s">
        <v>668</v>
      </c>
      <c r="D130" s="207"/>
      <c r="E130" s="126">
        <f>E131+E132</f>
        <v>20143</v>
      </c>
    </row>
    <row r="131" spans="1:5" ht="30.75">
      <c r="A131" s="206" t="s">
        <v>536</v>
      </c>
      <c r="B131" s="207" t="s">
        <v>355</v>
      </c>
      <c r="C131" s="207" t="s">
        <v>668</v>
      </c>
      <c r="D131" s="207" t="s">
        <v>483</v>
      </c>
      <c r="E131" s="126">
        <v>15396</v>
      </c>
    </row>
    <row r="132" spans="1:5" ht="15">
      <c r="A132" s="206" t="s">
        <v>29</v>
      </c>
      <c r="B132" s="207" t="s">
        <v>355</v>
      </c>
      <c r="C132" s="207" t="s">
        <v>668</v>
      </c>
      <c r="D132" s="207" t="s">
        <v>493</v>
      </c>
      <c r="E132" s="126">
        <v>4747</v>
      </c>
    </row>
    <row r="133" spans="1:5" ht="46.5">
      <c r="A133" s="206" t="s">
        <v>823</v>
      </c>
      <c r="B133" s="207" t="s">
        <v>355</v>
      </c>
      <c r="C133" s="207" t="s">
        <v>822</v>
      </c>
      <c r="D133" s="207"/>
      <c r="E133" s="126">
        <f>E134</f>
        <v>54264</v>
      </c>
    </row>
    <row r="134" spans="1:5" ht="30.75">
      <c r="A134" s="206" t="s">
        <v>536</v>
      </c>
      <c r="B134" s="207" t="s">
        <v>355</v>
      </c>
      <c r="C134" s="207" t="s">
        <v>822</v>
      </c>
      <c r="D134" s="207" t="s">
        <v>483</v>
      </c>
      <c r="E134" s="126">
        <v>54264</v>
      </c>
    </row>
    <row r="135" spans="1:5" ht="15">
      <c r="A135" s="206" t="s">
        <v>348</v>
      </c>
      <c r="B135" s="207" t="s">
        <v>513</v>
      </c>
      <c r="C135" s="207"/>
      <c r="D135" s="207"/>
      <c r="E135" s="126">
        <f>E136+E140</f>
        <v>3918.3</v>
      </c>
    </row>
    <row r="136" spans="1:5" ht="46.5">
      <c r="A136" s="206" t="s">
        <v>252</v>
      </c>
      <c r="B136" s="207" t="s">
        <v>513</v>
      </c>
      <c r="C136" s="207" t="s">
        <v>610</v>
      </c>
      <c r="D136" s="207"/>
      <c r="E136" s="126">
        <f>E137</f>
        <v>1900</v>
      </c>
    </row>
    <row r="137" spans="1:5" ht="30.75">
      <c r="A137" s="206" t="s">
        <v>611</v>
      </c>
      <c r="B137" s="207" t="s">
        <v>513</v>
      </c>
      <c r="C137" s="207" t="s">
        <v>612</v>
      </c>
      <c r="D137" s="207"/>
      <c r="E137" s="126">
        <f>E138</f>
        <v>1900</v>
      </c>
    </row>
    <row r="138" spans="1:5" ht="15">
      <c r="A138" s="206" t="s">
        <v>23</v>
      </c>
      <c r="B138" s="207" t="s">
        <v>513</v>
      </c>
      <c r="C138" s="207" t="s">
        <v>729</v>
      </c>
      <c r="D138" s="207"/>
      <c r="E138" s="126">
        <f>E139</f>
        <v>1900</v>
      </c>
    </row>
    <row r="139" spans="1:5" ht="15">
      <c r="A139" s="206" t="s">
        <v>484</v>
      </c>
      <c r="B139" s="207" t="s">
        <v>513</v>
      </c>
      <c r="C139" s="207" t="s">
        <v>729</v>
      </c>
      <c r="D139" s="207" t="s">
        <v>485</v>
      </c>
      <c r="E139" s="126">
        <v>1900</v>
      </c>
    </row>
    <row r="140" spans="1:5" ht="46.5">
      <c r="A140" s="206" t="s">
        <v>647</v>
      </c>
      <c r="B140" s="207" t="s">
        <v>513</v>
      </c>
      <c r="C140" s="207" t="s">
        <v>648</v>
      </c>
      <c r="D140" s="206"/>
      <c r="E140" s="126">
        <f>E141</f>
        <v>2018.3</v>
      </c>
    </row>
    <row r="141" spans="1:5" ht="30.75">
      <c r="A141" s="206" t="s">
        <v>708</v>
      </c>
      <c r="B141" s="207" t="s">
        <v>513</v>
      </c>
      <c r="C141" s="207" t="s">
        <v>712</v>
      </c>
      <c r="D141" s="206"/>
      <c r="E141" s="126">
        <f>E142+E144+E146</f>
        <v>2018.3</v>
      </c>
    </row>
    <row r="142" spans="1:5" ht="46.5">
      <c r="A142" s="206" t="s">
        <v>548</v>
      </c>
      <c r="B142" s="207" t="s">
        <v>513</v>
      </c>
      <c r="C142" s="207" t="s">
        <v>713</v>
      </c>
      <c r="D142" s="207"/>
      <c r="E142" s="126">
        <f>E143</f>
        <v>504.2</v>
      </c>
    </row>
    <row r="143" spans="1:5" ht="30.75">
      <c r="A143" s="206" t="s">
        <v>536</v>
      </c>
      <c r="B143" s="207" t="s">
        <v>513</v>
      </c>
      <c r="C143" s="207" t="s">
        <v>713</v>
      </c>
      <c r="D143" s="207" t="s">
        <v>483</v>
      </c>
      <c r="E143" s="126">
        <v>504.2</v>
      </c>
    </row>
    <row r="144" spans="1:5" ht="46.5">
      <c r="A144" s="206" t="s">
        <v>815</v>
      </c>
      <c r="B144" s="207" t="s">
        <v>513</v>
      </c>
      <c r="C144" s="207" t="s">
        <v>814</v>
      </c>
      <c r="D144" s="207"/>
      <c r="E144" s="126">
        <f>E145</f>
        <v>50</v>
      </c>
    </row>
    <row r="145" spans="1:5" ht="30.75">
      <c r="A145" s="206" t="s">
        <v>536</v>
      </c>
      <c r="B145" s="207" t="s">
        <v>513</v>
      </c>
      <c r="C145" s="207" t="s">
        <v>814</v>
      </c>
      <c r="D145" s="207" t="s">
        <v>483</v>
      </c>
      <c r="E145" s="126">
        <v>50</v>
      </c>
    </row>
    <row r="146" spans="1:5" ht="15">
      <c r="A146" s="206" t="s">
        <v>808</v>
      </c>
      <c r="B146" s="207" t="s">
        <v>513</v>
      </c>
      <c r="C146" s="207" t="s">
        <v>809</v>
      </c>
      <c r="D146" s="207"/>
      <c r="E146" s="126">
        <f>E147</f>
        <v>1464.1</v>
      </c>
    </row>
    <row r="147" spans="1:5" ht="30.75">
      <c r="A147" s="206" t="s">
        <v>536</v>
      </c>
      <c r="B147" s="207" t="s">
        <v>513</v>
      </c>
      <c r="C147" s="207" t="s">
        <v>809</v>
      </c>
      <c r="D147" s="207" t="s">
        <v>483</v>
      </c>
      <c r="E147" s="126">
        <v>1464.1</v>
      </c>
    </row>
    <row r="148" spans="1:5" s="104" customFormat="1" ht="15">
      <c r="A148" s="108" t="s">
        <v>151</v>
      </c>
      <c r="B148" s="205" t="s">
        <v>149</v>
      </c>
      <c r="C148" s="205"/>
      <c r="D148" s="205"/>
      <c r="E148" s="110">
        <f>E149+E174+E159+E180</f>
        <v>108395.79999999999</v>
      </c>
    </row>
    <row r="149" spans="1:5" s="104" customFormat="1" ht="15">
      <c r="A149" s="206" t="s">
        <v>213</v>
      </c>
      <c r="B149" s="207" t="s">
        <v>212</v>
      </c>
      <c r="C149" s="207"/>
      <c r="D149" s="207"/>
      <c r="E149" s="126">
        <f>E150</f>
        <v>51546.7</v>
      </c>
    </row>
    <row r="150" spans="1:5" s="104" customFormat="1" ht="46.5">
      <c r="A150" s="206" t="s">
        <v>647</v>
      </c>
      <c r="B150" s="207" t="s">
        <v>212</v>
      </c>
      <c r="C150" s="207" t="s">
        <v>648</v>
      </c>
      <c r="D150" s="207"/>
      <c r="E150" s="126">
        <f>E151+E156</f>
        <v>51546.7</v>
      </c>
    </row>
    <row r="151" spans="1:5" s="104" customFormat="1" ht="15">
      <c r="A151" s="206" t="s">
        <v>651</v>
      </c>
      <c r="B151" s="207" t="s">
        <v>212</v>
      </c>
      <c r="C151" s="207" t="s">
        <v>652</v>
      </c>
      <c r="D151" s="207"/>
      <c r="E151" s="126">
        <f>E152+E154</f>
        <v>50496.7</v>
      </c>
    </row>
    <row r="152" spans="1:5" s="104" customFormat="1" ht="46.5">
      <c r="A152" s="206" t="s">
        <v>974</v>
      </c>
      <c r="B152" s="207" t="s">
        <v>212</v>
      </c>
      <c r="C152" s="207" t="s">
        <v>653</v>
      </c>
      <c r="D152" s="207"/>
      <c r="E152" s="126">
        <f>E153</f>
        <v>48496.7</v>
      </c>
    </row>
    <row r="153" spans="1:5" s="104" customFormat="1" ht="15">
      <c r="A153" s="206" t="s">
        <v>544</v>
      </c>
      <c r="B153" s="207" t="s">
        <v>212</v>
      </c>
      <c r="C153" s="207" t="s">
        <v>653</v>
      </c>
      <c r="D153" s="207" t="s">
        <v>498</v>
      </c>
      <c r="E153" s="126">
        <v>48496.7</v>
      </c>
    </row>
    <row r="154" spans="1:5" s="104" customFormat="1" ht="62.25">
      <c r="A154" s="206" t="s">
        <v>844</v>
      </c>
      <c r="B154" s="207" t="s">
        <v>212</v>
      </c>
      <c r="C154" s="207" t="s">
        <v>927</v>
      </c>
      <c r="D154" s="207"/>
      <c r="E154" s="126">
        <f>E155</f>
        <v>2000</v>
      </c>
    </row>
    <row r="155" spans="1:5" s="104" customFormat="1" ht="15">
      <c r="A155" s="206" t="s">
        <v>544</v>
      </c>
      <c r="B155" s="207" t="s">
        <v>212</v>
      </c>
      <c r="C155" s="207" t="s">
        <v>927</v>
      </c>
      <c r="D155" s="207" t="s">
        <v>498</v>
      </c>
      <c r="E155" s="126">
        <v>2000</v>
      </c>
    </row>
    <row r="156" spans="1:5" s="104" customFormat="1" ht="15">
      <c r="A156" s="206" t="s">
        <v>537</v>
      </c>
      <c r="B156" s="207" t="s">
        <v>212</v>
      </c>
      <c r="C156" s="207" t="s">
        <v>689</v>
      </c>
      <c r="D156" s="207"/>
      <c r="E156" s="126">
        <f>E157</f>
        <v>1050</v>
      </c>
    </row>
    <row r="157" spans="1:5" s="104" customFormat="1" ht="30.75">
      <c r="A157" s="206" t="s">
        <v>214</v>
      </c>
      <c r="B157" s="207" t="s">
        <v>212</v>
      </c>
      <c r="C157" s="207" t="s">
        <v>709</v>
      </c>
      <c r="D157" s="207"/>
      <c r="E157" s="126">
        <f>E158</f>
        <v>1050</v>
      </c>
    </row>
    <row r="158" spans="1:5" s="104" customFormat="1" ht="30.75">
      <c r="A158" s="206" t="s">
        <v>536</v>
      </c>
      <c r="B158" s="207" t="s">
        <v>212</v>
      </c>
      <c r="C158" s="207" t="s">
        <v>709</v>
      </c>
      <c r="D158" s="207" t="s">
        <v>483</v>
      </c>
      <c r="E158" s="126">
        <v>1050</v>
      </c>
    </row>
    <row r="159" spans="1:5" ht="15">
      <c r="A159" s="206" t="s">
        <v>152</v>
      </c>
      <c r="B159" s="207" t="s">
        <v>150</v>
      </c>
      <c r="C159" s="207"/>
      <c r="D159" s="207"/>
      <c r="E159" s="126">
        <f>E160</f>
        <v>43599.1</v>
      </c>
    </row>
    <row r="160" spans="1:5" s="104" customFormat="1" ht="46.5">
      <c r="A160" s="206" t="s">
        <v>647</v>
      </c>
      <c r="B160" s="207" t="s">
        <v>150</v>
      </c>
      <c r="C160" s="207" t="s">
        <v>648</v>
      </c>
      <c r="D160" s="207"/>
      <c r="E160" s="126">
        <f>E161+E166+E169</f>
        <v>43599.1</v>
      </c>
    </row>
    <row r="161" spans="1:5" s="104" customFormat="1" ht="30.75">
      <c r="A161" s="206" t="s">
        <v>916</v>
      </c>
      <c r="B161" s="207" t="s">
        <v>150</v>
      </c>
      <c r="C161" s="207" t="s">
        <v>650</v>
      </c>
      <c r="D161" s="207"/>
      <c r="E161" s="126">
        <f>E162+E164</f>
        <v>7000</v>
      </c>
    </row>
    <row r="162" spans="1:5" s="104" customFormat="1" ht="30.75">
      <c r="A162" s="206" t="s">
        <v>805</v>
      </c>
      <c r="B162" s="207" t="s">
        <v>150</v>
      </c>
      <c r="C162" s="207" t="s">
        <v>806</v>
      </c>
      <c r="D162" s="207"/>
      <c r="E162" s="126">
        <f>E163</f>
        <v>1000</v>
      </c>
    </row>
    <row r="163" spans="1:5" s="104" customFormat="1" ht="15">
      <c r="A163" s="206" t="s">
        <v>544</v>
      </c>
      <c r="B163" s="207" t="s">
        <v>150</v>
      </c>
      <c r="C163" s="207" t="s">
        <v>806</v>
      </c>
      <c r="D163" s="207" t="s">
        <v>498</v>
      </c>
      <c r="E163" s="126">
        <v>1000</v>
      </c>
    </row>
    <row r="164" spans="1:5" s="104" customFormat="1" ht="30.75">
      <c r="A164" s="206" t="s">
        <v>846</v>
      </c>
      <c r="B164" s="207" t="s">
        <v>150</v>
      </c>
      <c r="C164" s="207" t="s">
        <v>845</v>
      </c>
      <c r="D164" s="207"/>
      <c r="E164" s="126">
        <f>E165</f>
        <v>6000</v>
      </c>
    </row>
    <row r="165" spans="1:5" s="104" customFormat="1" ht="15">
      <c r="A165" s="206" t="s">
        <v>544</v>
      </c>
      <c r="B165" s="207" t="s">
        <v>150</v>
      </c>
      <c r="C165" s="207" t="s">
        <v>845</v>
      </c>
      <c r="D165" s="207" t="s">
        <v>498</v>
      </c>
      <c r="E165" s="126">
        <v>6000</v>
      </c>
    </row>
    <row r="166" spans="1:5" s="104" customFormat="1" ht="62.25">
      <c r="A166" s="206" t="s">
        <v>719</v>
      </c>
      <c r="B166" s="207" t="s">
        <v>150</v>
      </c>
      <c r="C166" s="207" t="s">
        <v>654</v>
      </c>
      <c r="D166" s="207"/>
      <c r="E166" s="126">
        <f>E167</f>
        <v>5979</v>
      </c>
    </row>
    <row r="167" spans="1:5" s="104" customFormat="1" ht="30.75">
      <c r="A167" s="206" t="s">
        <v>805</v>
      </c>
      <c r="B167" s="207" t="s">
        <v>150</v>
      </c>
      <c r="C167" s="207" t="s">
        <v>807</v>
      </c>
      <c r="D167" s="207"/>
      <c r="E167" s="126">
        <f>E168</f>
        <v>5979</v>
      </c>
    </row>
    <row r="168" spans="1:5" s="104" customFormat="1" ht="15">
      <c r="A168" s="206" t="s">
        <v>544</v>
      </c>
      <c r="B168" s="207" t="s">
        <v>150</v>
      </c>
      <c r="C168" s="207" t="s">
        <v>807</v>
      </c>
      <c r="D168" s="207" t="s">
        <v>498</v>
      </c>
      <c r="E168" s="126">
        <v>5979</v>
      </c>
    </row>
    <row r="169" spans="1:5" s="104" customFormat="1" ht="30.75">
      <c r="A169" s="206" t="s">
        <v>659</v>
      </c>
      <c r="B169" s="207" t="s">
        <v>150</v>
      </c>
      <c r="C169" s="207" t="s">
        <v>660</v>
      </c>
      <c r="D169" s="207"/>
      <c r="E169" s="126">
        <f>E170+E172</f>
        <v>30620.1</v>
      </c>
    </row>
    <row r="170" spans="1:5" s="104" customFormat="1" ht="30.75">
      <c r="A170" s="206" t="s">
        <v>524</v>
      </c>
      <c r="B170" s="207" t="s">
        <v>150</v>
      </c>
      <c r="C170" s="207" t="s">
        <v>727</v>
      </c>
      <c r="D170" s="207"/>
      <c r="E170" s="126">
        <f>E171</f>
        <v>28620.1</v>
      </c>
    </row>
    <row r="171" spans="1:5" s="104" customFormat="1" ht="15">
      <c r="A171" s="206" t="s">
        <v>544</v>
      </c>
      <c r="B171" s="207" t="s">
        <v>150</v>
      </c>
      <c r="C171" s="207" t="s">
        <v>727</v>
      </c>
      <c r="D171" s="207" t="s">
        <v>498</v>
      </c>
      <c r="E171" s="126">
        <v>28620.1</v>
      </c>
    </row>
    <row r="172" spans="1:5" s="104" customFormat="1" ht="30.75">
      <c r="A172" s="206" t="s">
        <v>848</v>
      </c>
      <c r="B172" s="207" t="s">
        <v>150</v>
      </c>
      <c r="C172" s="207" t="s">
        <v>847</v>
      </c>
      <c r="D172" s="207"/>
      <c r="E172" s="126">
        <f>E173</f>
        <v>2000</v>
      </c>
    </row>
    <row r="173" spans="1:5" s="104" customFormat="1" ht="15">
      <c r="A173" s="206" t="s">
        <v>544</v>
      </c>
      <c r="B173" s="207" t="s">
        <v>150</v>
      </c>
      <c r="C173" s="207" t="s">
        <v>847</v>
      </c>
      <c r="D173" s="207" t="s">
        <v>498</v>
      </c>
      <c r="E173" s="126">
        <v>2000</v>
      </c>
    </row>
    <row r="174" spans="1:5" ht="15">
      <c r="A174" s="206" t="s">
        <v>205</v>
      </c>
      <c r="B174" s="207" t="s">
        <v>204</v>
      </c>
      <c r="C174" s="207"/>
      <c r="D174" s="207"/>
      <c r="E174" s="126">
        <f>E175</f>
        <v>5050</v>
      </c>
    </row>
    <row r="175" spans="1:5" ht="46.5">
      <c r="A175" s="206" t="s">
        <v>647</v>
      </c>
      <c r="B175" s="207" t="s">
        <v>204</v>
      </c>
      <c r="C175" s="207" t="s">
        <v>648</v>
      </c>
      <c r="D175" s="207"/>
      <c r="E175" s="126">
        <f>E176</f>
        <v>5050</v>
      </c>
    </row>
    <row r="176" spans="1:5" ht="46.5">
      <c r="A176" s="206" t="s">
        <v>720</v>
      </c>
      <c r="B176" s="207" t="s">
        <v>204</v>
      </c>
      <c r="C176" s="207" t="s">
        <v>655</v>
      </c>
      <c r="D176" s="207"/>
      <c r="E176" s="126">
        <f>E177</f>
        <v>5050</v>
      </c>
    </row>
    <row r="177" spans="1:5" ht="15">
      <c r="A177" s="206" t="s">
        <v>247</v>
      </c>
      <c r="B177" s="207" t="s">
        <v>204</v>
      </c>
      <c r="C177" s="207" t="s">
        <v>656</v>
      </c>
      <c r="D177" s="207"/>
      <c r="E177" s="126">
        <f>E178+E179</f>
        <v>5050</v>
      </c>
    </row>
    <row r="178" spans="1:5" ht="30.75">
      <c r="A178" s="206" t="s">
        <v>536</v>
      </c>
      <c r="B178" s="207" t="s">
        <v>204</v>
      </c>
      <c r="C178" s="207" t="s">
        <v>656</v>
      </c>
      <c r="D178" s="207" t="s">
        <v>483</v>
      </c>
      <c r="E178" s="126">
        <v>50</v>
      </c>
    </row>
    <row r="179" spans="1:5" ht="15">
      <c r="A179" s="206" t="s">
        <v>29</v>
      </c>
      <c r="B179" s="207" t="s">
        <v>204</v>
      </c>
      <c r="C179" s="207" t="s">
        <v>656</v>
      </c>
      <c r="D179" s="207" t="s">
        <v>493</v>
      </c>
      <c r="E179" s="126">
        <v>5000</v>
      </c>
    </row>
    <row r="180" spans="1:5" ht="15">
      <c r="A180" s="206" t="s">
        <v>527</v>
      </c>
      <c r="B180" s="207" t="s">
        <v>526</v>
      </c>
      <c r="C180" s="207"/>
      <c r="D180" s="207"/>
      <c r="E180" s="126">
        <f>E181</f>
        <v>8200</v>
      </c>
    </row>
    <row r="181" spans="1:5" ht="46.5">
      <c r="A181" s="206" t="s">
        <v>647</v>
      </c>
      <c r="B181" s="207" t="s">
        <v>526</v>
      </c>
      <c r="C181" s="207" t="s">
        <v>648</v>
      </c>
      <c r="D181" s="207"/>
      <c r="E181" s="126">
        <f>E182+E185</f>
        <v>8200</v>
      </c>
    </row>
    <row r="182" spans="1:5" ht="78">
      <c r="A182" s="206" t="s">
        <v>849</v>
      </c>
      <c r="B182" s="207" t="s">
        <v>526</v>
      </c>
      <c r="C182" s="207" t="s">
        <v>655</v>
      </c>
      <c r="D182" s="207"/>
      <c r="E182" s="126">
        <f>E183</f>
        <v>8100</v>
      </c>
    </row>
    <row r="183" spans="1:5" ht="62.25">
      <c r="A183" s="206" t="s">
        <v>850</v>
      </c>
      <c r="B183" s="207" t="s">
        <v>526</v>
      </c>
      <c r="C183" s="207" t="s">
        <v>657</v>
      </c>
      <c r="D183" s="207"/>
      <c r="E183" s="126">
        <f>E184</f>
        <v>8100</v>
      </c>
    </row>
    <row r="184" spans="1:5" ht="15">
      <c r="A184" s="206" t="s">
        <v>29</v>
      </c>
      <c r="B184" s="207" t="s">
        <v>526</v>
      </c>
      <c r="C184" s="207" t="s">
        <v>657</v>
      </c>
      <c r="D184" s="207" t="s">
        <v>493</v>
      </c>
      <c r="E184" s="126">
        <v>8100</v>
      </c>
    </row>
    <row r="185" spans="1:5" ht="46.5">
      <c r="A185" s="206" t="s">
        <v>658</v>
      </c>
      <c r="B185" s="207" t="s">
        <v>526</v>
      </c>
      <c r="C185" s="207" t="s">
        <v>730</v>
      </c>
      <c r="D185" s="207"/>
      <c r="E185" s="126">
        <f>E186</f>
        <v>100</v>
      </c>
    </row>
    <row r="186" spans="1:5" ht="62.25">
      <c r="A186" s="186" t="s">
        <v>816</v>
      </c>
      <c r="B186" s="248" t="s">
        <v>526</v>
      </c>
      <c r="C186" s="248" t="s">
        <v>817</v>
      </c>
      <c r="D186" s="248"/>
      <c r="E186" s="187">
        <f>E187</f>
        <v>100</v>
      </c>
    </row>
    <row r="187" spans="1:5" ht="30.75">
      <c r="A187" s="206" t="s">
        <v>536</v>
      </c>
      <c r="B187" s="207" t="s">
        <v>526</v>
      </c>
      <c r="C187" s="248" t="s">
        <v>817</v>
      </c>
      <c r="D187" s="207" t="s">
        <v>483</v>
      </c>
      <c r="E187" s="126">
        <v>100</v>
      </c>
    </row>
    <row r="188" spans="1:5" ht="15">
      <c r="A188" s="108" t="s">
        <v>349</v>
      </c>
      <c r="B188" s="205" t="s">
        <v>65</v>
      </c>
      <c r="C188" s="205"/>
      <c r="D188" s="205"/>
      <c r="E188" s="110">
        <f>E189+E203+E228+E252+E234+E219</f>
        <v>882077.0999999999</v>
      </c>
    </row>
    <row r="189" spans="1:5" ht="15">
      <c r="A189" s="206" t="s">
        <v>70</v>
      </c>
      <c r="B189" s="207" t="s">
        <v>66</v>
      </c>
      <c r="C189" s="207"/>
      <c r="D189" s="207"/>
      <c r="E189" s="126">
        <f>E190+E200</f>
        <v>285865.7</v>
      </c>
    </row>
    <row r="190" spans="1:5" ht="30.75">
      <c r="A190" s="206" t="s">
        <v>122</v>
      </c>
      <c r="B190" s="207" t="s">
        <v>66</v>
      </c>
      <c r="C190" s="207" t="s">
        <v>744</v>
      </c>
      <c r="D190" s="207"/>
      <c r="E190" s="126">
        <f>E191</f>
        <v>280265.7</v>
      </c>
    </row>
    <row r="191" spans="1:5" ht="30.75">
      <c r="A191" s="206" t="s">
        <v>561</v>
      </c>
      <c r="B191" s="207" t="s">
        <v>66</v>
      </c>
      <c r="C191" s="207" t="s">
        <v>745</v>
      </c>
      <c r="D191" s="207"/>
      <c r="E191" s="126">
        <f>E192+E194+E196+E198</f>
        <v>280265.7</v>
      </c>
    </row>
    <row r="192" spans="1:5" ht="15">
      <c r="A192" s="206" t="s">
        <v>549</v>
      </c>
      <c r="B192" s="207" t="s">
        <v>66</v>
      </c>
      <c r="C192" s="207" t="s">
        <v>566</v>
      </c>
      <c r="D192" s="207"/>
      <c r="E192" s="126">
        <f>E193</f>
        <v>79929</v>
      </c>
    </row>
    <row r="193" spans="1:5" ht="30.75">
      <c r="A193" s="206" t="s">
        <v>490</v>
      </c>
      <c r="B193" s="207" t="s">
        <v>66</v>
      </c>
      <c r="C193" s="207" t="s">
        <v>566</v>
      </c>
      <c r="D193" s="207" t="s">
        <v>491</v>
      </c>
      <c r="E193" s="126">
        <v>79929</v>
      </c>
    </row>
    <row r="194" spans="1:5" ht="156">
      <c r="A194" s="206" t="s">
        <v>211</v>
      </c>
      <c r="B194" s="207" t="s">
        <v>66</v>
      </c>
      <c r="C194" s="207" t="s">
        <v>563</v>
      </c>
      <c r="D194" s="207"/>
      <c r="E194" s="126">
        <f>E195</f>
        <v>150196.5</v>
      </c>
    </row>
    <row r="195" spans="1:5" ht="30.75">
      <c r="A195" s="206" t="s">
        <v>490</v>
      </c>
      <c r="B195" s="207" t="s">
        <v>66</v>
      </c>
      <c r="C195" s="207" t="s">
        <v>563</v>
      </c>
      <c r="D195" s="207" t="s">
        <v>491</v>
      </c>
      <c r="E195" s="126">
        <v>150196.5</v>
      </c>
    </row>
    <row r="196" spans="1:5" ht="171">
      <c r="A196" s="206" t="s">
        <v>249</v>
      </c>
      <c r="B196" s="207" t="s">
        <v>66</v>
      </c>
      <c r="C196" s="207" t="s">
        <v>564</v>
      </c>
      <c r="D196" s="207"/>
      <c r="E196" s="126">
        <f>E197</f>
        <v>2562</v>
      </c>
    </row>
    <row r="197" spans="1:5" ht="30.75">
      <c r="A197" s="206" t="s">
        <v>490</v>
      </c>
      <c r="B197" s="207" t="s">
        <v>66</v>
      </c>
      <c r="C197" s="207" t="s">
        <v>564</v>
      </c>
      <c r="D197" s="207" t="s">
        <v>491</v>
      </c>
      <c r="E197" s="126">
        <v>2562</v>
      </c>
    </row>
    <row r="198" spans="1:5" ht="177.75" customHeight="1">
      <c r="A198" s="206" t="s">
        <v>528</v>
      </c>
      <c r="B198" s="207" t="s">
        <v>66</v>
      </c>
      <c r="C198" s="207" t="s">
        <v>565</v>
      </c>
      <c r="D198" s="207"/>
      <c r="E198" s="126">
        <f>E199</f>
        <v>47578.2</v>
      </c>
    </row>
    <row r="199" spans="1:5" ht="30.75">
      <c r="A199" s="206" t="s">
        <v>490</v>
      </c>
      <c r="B199" s="207" t="s">
        <v>66</v>
      </c>
      <c r="C199" s="207" t="s">
        <v>565</v>
      </c>
      <c r="D199" s="207" t="s">
        <v>491</v>
      </c>
      <c r="E199" s="126">
        <v>47578.2</v>
      </c>
    </row>
    <row r="200" spans="1:5" ht="46.5">
      <c r="A200" s="206" t="s">
        <v>763</v>
      </c>
      <c r="B200" s="207" t="s">
        <v>66</v>
      </c>
      <c r="C200" s="207" t="s">
        <v>586</v>
      </c>
      <c r="D200" s="207"/>
      <c r="E200" s="126">
        <f>E201</f>
        <v>5600</v>
      </c>
    </row>
    <row r="201" spans="1:5" ht="15">
      <c r="A201" s="206" t="s">
        <v>549</v>
      </c>
      <c r="B201" s="207" t="s">
        <v>66</v>
      </c>
      <c r="C201" s="207" t="s">
        <v>811</v>
      </c>
      <c r="D201" s="207"/>
      <c r="E201" s="126">
        <f>E202</f>
        <v>5600</v>
      </c>
    </row>
    <row r="202" spans="1:5" ht="30.75">
      <c r="A202" s="206" t="s">
        <v>490</v>
      </c>
      <c r="B202" s="207" t="s">
        <v>66</v>
      </c>
      <c r="C202" s="207" t="s">
        <v>811</v>
      </c>
      <c r="D202" s="207" t="s">
        <v>491</v>
      </c>
      <c r="E202" s="126">
        <v>5600</v>
      </c>
    </row>
    <row r="203" spans="1:5" ht="15">
      <c r="A203" s="206" t="s">
        <v>71</v>
      </c>
      <c r="B203" s="207" t="s">
        <v>350</v>
      </c>
      <c r="C203" s="207"/>
      <c r="D203" s="207"/>
      <c r="E203" s="126">
        <f>E204</f>
        <v>456670.69999999995</v>
      </c>
    </row>
    <row r="204" spans="1:5" ht="30.75">
      <c r="A204" s="206" t="s">
        <v>122</v>
      </c>
      <c r="B204" s="207" t="s">
        <v>350</v>
      </c>
      <c r="C204" s="207" t="s">
        <v>744</v>
      </c>
      <c r="D204" s="207"/>
      <c r="E204" s="126">
        <f>E205+E214</f>
        <v>456670.69999999995</v>
      </c>
    </row>
    <row r="205" spans="1:5" ht="30.75">
      <c r="A205" s="206" t="s">
        <v>568</v>
      </c>
      <c r="B205" s="207" t="s">
        <v>350</v>
      </c>
      <c r="C205" s="207" t="s">
        <v>569</v>
      </c>
      <c r="D205" s="207"/>
      <c r="E205" s="126">
        <f>E206+E208+E210+E212</f>
        <v>444478.89999999997</v>
      </c>
    </row>
    <row r="206" spans="1:5" ht="15">
      <c r="A206" s="206" t="s">
        <v>550</v>
      </c>
      <c r="B206" s="207" t="s">
        <v>350</v>
      </c>
      <c r="C206" s="207" t="s">
        <v>573</v>
      </c>
      <c r="D206" s="207"/>
      <c r="E206" s="126">
        <f>E207</f>
        <v>116856</v>
      </c>
    </row>
    <row r="207" spans="1:5" ht="30.75">
      <c r="A207" s="206" t="s">
        <v>490</v>
      </c>
      <c r="B207" s="207" t="s">
        <v>350</v>
      </c>
      <c r="C207" s="207" t="s">
        <v>573</v>
      </c>
      <c r="D207" s="207" t="s">
        <v>491</v>
      </c>
      <c r="E207" s="126">
        <v>116856</v>
      </c>
    </row>
    <row r="208" spans="1:5" ht="140.25">
      <c r="A208" s="206" t="s">
        <v>250</v>
      </c>
      <c r="B208" s="207" t="s">
        <v>350</v>
      </c>
      <c r="C208" s="207" t="s">
        <v>570</v>
      </c>
      <c r="D208" s="207"/>
      <c r="E208" s="126">
        <f>E209</f>
        <v>284343.1</v>
      </c>
    </row>
    <row r="209" spans="1:5" ht="30.75">
      <c r="A209" s="206" t="s">
        <v>490</v>
      </c>
      <c r="B209" s="207" t="s">
        <v>350</v>
      </c>
      <c r="C209" s="207" t="s">
        <v>570</v>
      </c>
      <c r="D209" s="207" t="s">
        <v>491</v>
      </c>
      <c r="E209" s="126">
        <v>284343.1</v>
      </c>
    </row>
    <row r="210" spans="1:5" ht="147" customHeight="1">
      <c r="A210" s="206" t="s">
        <v>518</v>
      </c>
      <c r="B210" s="207" t="s">
        <v>350</v>
      </c>
      <c r="C210" s="207" t="s">
        <v>571</v>
      </c>
      <c r="D210" s="207"/>
      <c r="E210" s="126">
        <f>E211</f>
        <v>9720</v>
      </c>
    </row>
    <row r="211" spans="1:5" ht="30.75">
      <c r="A211" s="206" t="s">
        <v>490</v>
      </c>
      <c r="B211" s="207" t="s">
        <v>350</v>
      </c>
      <c r="C211" s="207" t="s">
        <v>571</v>
      </c>
      <c r="D211" s="207" t="s">
        <v>491</v>
      </c>
      <c r="E211" s="126">
        <v>9720</v>
      </c>
    </row>
    <row r="212" spans="1:5" ht="162.75" customHeight="1">
      <c r="A212" s="206" t="s">
        <v>529</v>
      </c>
      <c r="B212" s="207" t="s">
        <v>350</v>
      </c>
      <c r="C212" s="207" t="s">
        <v>572</v>
      </c>
      <c r="D212" s="207"/>
      <c r="E212" s="126">
        <f>E213</f>
        <v>33559.8</v>
      </c>
    </row>
    <row r="213" spans="1:5" ht="30.75">
      <c r="A213" s="206" t="s">
        <v>490</v>
      </c>
      <c r="B213" s="207" t="s">
        <v>350</v>
      </c>
      <c r="C213" s="207" t="s">
        <v>572</v>
      </c>
      <c r="D213" s="207" t="s">
        <v>491</v>
      </c>
      <c r="E213" s="126">
        <v>33559.8</v>
      </c>
    </row>
    <row r="214" spans="1:5" ht="46.5">
      <c r="A214" s="206" t="s">
        <v>763</v>
      </c>
      <c r="B214" s="207" t="s">
        <v>350</v>
      </c>
      <c r="C214" s="207" t="s">
        <v>586</v>
      </c>
      <c r="D214" s="207"/>
      <c r="E214" s="126">
        <f>E217+E215</f>
        <v>12191.8</v>
      </c>
    </row>
    <row r="215" spans="1:5" ht="15">
      <c r="A215" s="206" t="s">
        <v>550</v>
      </c>
      <c r="B215" s="207" t="s">
        <v>350</v>
      </c>
      <c r="C215" s="207" t="s">
        <v>812</v>
      </c>
      <c r="D215" s="207"/>
      <c r="E215" s="126">
        <f>E216</f>
        <v>11419</v>
      </c>
    </row>
    <row r="216" spans="1:5" ht="30.75">
      <c r="A216" s="206" t="s">
        <v>490</v>
      </c>
      <c r="B216" s="207" t="s">
        <v>350</v>
      </c>
      <c r="C216" s="207" t="s">
        <v>812</v>
      </c>
      <c r="D216" s="207" t="s">
        <v>491</v>
      </c>
      <c r="E216" s="126">
        <v>11419</v>
      </c>
    </row>
    <row r="217" spans="1:5" ht="117" customHeight="1">
      <c r="A217" s="206" t="s">
        <v>859</v>
      </c>
      <c r="B217" s="207" t="s">
        <v>350</v>
      </c>
      <c r="C217" s="207" t="s">
        <v>740</v>
      </c>
      <c r="D217" s="207"/>
      <c r="E217" s="126">
        <f>E218</f>
        <v>772.8</v>
      </c>
    </row>
    <row r="218" spans="1:5" ht="15">
      <c r="A218" s="206" t="s">
        <v>495</v>
      </c>
      <c r="B218" s="207" t="s">
        <v>350</v>
      </c>
      <c r="C218" s="207" t="s">
        <v>740</v>
      </c>
      <c r="D218" s="207" t="s">
        <v>494</v>
      </c>
      <c r="E218" s="126">
        <v>772.8</v>
      </c>
    </row>
    <row r="219" spans="1:5" ht="15">
      <c r="A219" s="206" t="s">
        <v>924</v>
      </c>
      <c r="B219" s="207" t="s">
        <v>923</v>
      </c>
      <c r="C219" s="207"/>
      <c r="D219" s="207"/>
      <c r="E219" s="126">
        <f>E224+E220</f>
        <v>82476</v>
      </c>
    </row>
    <row r="220" spans="1:5" ht="30.75">
      <c r="A220" s="206" t="s">
        <v>122</v>
      </c>
      <c r="B220" s="207" t="s">
        <v>923</v>
      </c>
      <c r="C220" s="207" t="s">
        <v>744</v>
      </c>
      <c r="D220" s="207"/>
      <c r="E220" s="126">
        <f>E221</f>
        <v>53431</v>
      </c>
    </row>
    <row r="221" spans="1:5" ht="30.75">
      <c r="A221" s="206" t="s">
        <v>575</v>
      </c>
      <c r="B221" s="207" t="s">
        <v>923</v>
      </c>
      <c r="C221" s="207" t="s">
        <v>576</v>
      </c>
      <c r="D221" s="207"/>
      <c r="E221" s="126">
        <f>E222</f>
        <v>53431</v>
      </c>
    </row>
    <row r="222" spans="1:5" ht="15">
      <c r="A222" s="206" t="s">
        <v>551</v>
      </c>
      <c r="B222" s="207" t="s">
        <v>923</v>
      </c>
      <c r="C222" s="207" t="s">
        <v>577</v>
      </c>
      <c r="D222" s="207"/>
      <c r="E222" s="126">
        <f>E223</f>
        <v>53431</v>
      </c>
    </row>
    <row r="223" spans="1:5" ht="30.75">
      <c r="A223" s="206" t="s">
        <v>490</v>
      </c>
      <c r="B223" s="207" t="s">
        <v>923</v>
      </c>
      <c r="C223" s="207" t="s">
        <v>577</v>
      </c>
      <c r="D223" s="207" t="s">
        <v>491</v>
      </c>
      <c r="E223" s="126">
        <v>53431</v>
      </c>
    </row>
    <row r="224" spans="1:5" ht="30.75">
      <c r="A224" s="206" t="s">
        <v>254</v>
      </c>
      <c r="B224" s="207" t="s">
        <v>923</v>
      </c>
      <c r="C224" s="207" t="s">
        <v>615</v>
      </c>
      <c r="D224" s="207"/>
      <c r="E224" s="126">
        <v>29045</v>
      </c>
    </row>
    <row r="225" spans="1:5" ht="30.75">
      <c r="A225" s="206" t="s">
        <v>767</v>
      </c>
      <c r="B225" s="207" t="s">
        <v>923</v>
      </c>
      <c r="C225" s="207" t="s">
        <v>623</v>
      </c>
      <c r="D225" s="207"/>
      <c r="E225" s="126">
        <v>29045</v>
      </c>
    </row>
    <row r="226" spans="1:5" ht="15">
      <c r="A226" s="206" t="s">
        <v>551</v>
      </c>
      <c r="B226" s="207" t="s">
        <v>923</v>
      </c>
      <c r="C226" s="207" t="s">
        <v>624</v>
      </c>
      <c r="D226" s="207"/>
      <c r="E226" s="126">
        <v>29045</v>
      </c>
    </row>
    <row r="227" spans="1:5" ht="30.75">
      <c r="A227" s="206" t="s">
        <v>490</v>
      </c>
      <c r="B227" s="207" t="s">
        <v>923</v>
      </c>
      <c r="C227" s="207" t="s">
        <v>624</v>
      </c>
      <c r="D227" s="207" t="s">
        <v>491</v>
      </c>
      <c r="E227" s="126">
        <v>29045</v>
      </c>
    </row>
    <row r="228" spans="1:5" ht="15">
      <c r="A228" s="206" t="s">
        <v>514</v>
      </c>
      <c r="B228" s="207" t="s">
        <v>67</v>
      </c>
      <c r="C228" s="207"/>
      <c r="D228" s="207"/>
      <c r="E228" s="126">
        <f>E231</f>
        <v>500</v>
      </c>
    </row>
    <row r="229" spans="1:5" ht="30.75">
      <c r="A229" s="206" t="s">
        <v>122</v>
      </c>
      <c r="B229" s="207" t="s">
        <v>67</v>
      </c>
      <c r="C229" s="207" t="s">
        <v>744</v>
      </c>
      <c r="D229" s="207"/>
      <c r="E229" s="126">
        <f>E231</f>
        <v>500</v>
      </c>
    </row>
    <row r="230" spans="1:5" ht="30.75">
      <c r="A230" s="206" t="s">
        <v>714</v>
      </c>
      <c r="B230" s="207" t="s">
        <v>67</v>
      </c>
      <c r="C230" s="207" t="s">
        <v>583</v>
      </c>
      <c r="D230" s="207"/>
      <c r="E230" s="126">
        <f>E231</f>
        <v>500</v>
      </c>
    </row>
    <row r="231" spans="1:5" ht="15">
      <c r="A231" s="206" t="s">
        <v>499</v>
      </c>
      <c r="B231" s="207" t="s">
        <v>67</v>
      </c>
      <c r="C231" s="207" t="s">
        <v>735</v>
      </c>
      <c r="D231" s="207"/>
      <c r="E231" s="126">
        <f>E232+E233</f>
        <v>500</v>
      </c>
    </row>
    <row r="232" spans="1:5" ht="46.5">
      <c r="A232" s="206" t="s">
        <v>481</v>
      </c>
      <c r="B232" s="207" t="s">
        <v>67</v>
      </c>
      <c r="C232" s="207" t="s">
        <v>735</v>
      </c>
      <c r="D232" s="207" t="s">
        <v>482</v>
      </c>
      <c r="E232" s="126">
        <v>70</v>
      </c>
    </row>
    <row r="233" spans="1:5" ht="30.75">
      <c r="A233" s="206" t="s">
        <v>536</v>
      </c>
      <c r="B233" s="207" t="s">
        <v>67</v>
      </c>
      <c r="C233" s="207" t="s">
        <v>735</v>
      </c>
      <c r="D233" s="207" t="s">
        <v>483</v>
      </c>
      <c r="E233" s="126">
        <v>430</v>
      </c>
    </row>
    <row r="234" spans="1:5" ht="15">
      <c r="A234" s="206" t="s">
        <v>860</v>
      </c>
      <c r="B234" s="207" t="s">
        <v>351</v>
      </c>
      <c r="C234" s="207"/>
      <c r="D234" s="207"/>
      <c r="E234" s="126">
        <f>E235+E244+E248</f>
        <v>30501.699999999997</v>
      </c>
    </row>
    <row r="235" spans="1:5" ht="30.75">
      <c r="A235" s="206" t="s">
        <v>122</v>
      </c>
      <c r="B235" s="207" t="s">
        <v>351</v>
      </c>
      <c r="C235" s="207" t="s">
        <v>744</v>
      </c>
      <c r="D235" s="207"/>
      <c r="E235" s="126">
        <f>E236</f>
        <v>19180.699999999997</v>
      </c>
    </row>
    <row r="236" spans="1:5" ht="30.75">
      <c r="A236" s="206" t="s">
        <v>582</v>
      </c>
      <c r="B236" s="207" t="s">
        <v>351</v>
      </c>
      <c r="C236" s="207" t="s">
        <v>579</v>
      </c>
      <c r="D236" s="207"/>
      <c r="E236" s="126">
        <f>E237+E240+E242</f>
        <v>19180.699999999997</v>
      </c>
    </row>
    <row r="237" spans="1:5" ht="15">
      <c r="A237" s="206" t="s">
        <v>161</v>
      </c>
      <c r="B237" s="207" t="s">
        <v>351</v>
      </c>
      <c r="C237" s="207" t="s">
        <v>731</v>
      </c>
      <c r="D237" s="207"/>
      <c r="E237" s="126">
        <f>E239+E238</f>
        <v>1850</v>
      </c>
    </row>
    <row r="238" spans="1:5" ht="15">
      <c r="A238" s="206" t="s">
        <v>495</v>
      </c>
      <c r="B238" s="207" t="s">
        <v>351</v>
      </c>
      <c r="C238" s="207" t="s">
        <v>731</v>
      </c>
      <c r="D238" s="207" t="s">
        <v>494</v>
      </c>
      <c r="E238" s="126">
        <v>400</v>
      </c>
    </row>
    <row r="239" spans="1:5" ht="30.75">
      <c r="A239" s="206" t="s">
        <v>490</v>
      </c>
      <c r="B239" s="207" t="s">
        <v>351</v>
      </c>
      <c r="C239" s="207" t="s">
        <v>731</v>
      </c>
      <c r="D239" s="207" t="s">
        <v>491</v>
      </c>
      <c r="E239" s="126">
        <v>1450</v>
      </c>
    </row>
    <row r="240" spans="1:5" ht="46.5">
      <c r="A240" s="206" t="s">
        <v>553</v>
      </c>
      <c r="B240" s="207" t="s">
        <v>351</v>
      </c>
      <c r="C240" s="207" t="s">
        <v>732</v>
      </c>
      <c r="D240" s="207"/>
      <c r="E240" s="126">
        <f>E241</f>
        <v>15558.1</v>
      </c>
    </row>
    <row r="241" spans="1:5" ht="30.75">
      <c r="A241" s="206" t="s">
        <v>536</v>
      </c>
      <c r="B241" s="207" t="s">
        <v>351</v>
      </c>
      <c r="C241" s="207" t="s">
        <v>732</v>
      </c>
      <c r="D241" s="207" t="s">
        <v>483</v>
      </c>
      <c r="E241" s="126">
        <v>15558.1</v>
      </c>
    </row>
    <row r="242" spans="1:5" ht="30.75">
      <c r="A242" s="206" t="s">
        <v>861</v>
      </c>
      <c r="B242" s="207" t="s">
        <v>351</v>
      </c>
      <c r="C242" s="207" t="s">
        <v>733</v>
      </c>
      <c r="D242" s="207"/>
      <c r="E242" s="126">
        <f>E243</f>
        <v>1772.6</v>
      </c>
    </row>
    <row r="243" spans="1:5" ht="15">
      <c r="A243" s="206" t="s">
        <v>495</v>
      </c>
      <c r="B243" s="207" t="s">
        <v>351</v>
      </c>
      <c r="C243" s="207" t="s">
        <v>733</v>
      </c>
      <c r="D243" s="207" t="s">
        <v>494</v>
      </c>
      <c r="E243" s="126">
        <v>1772.6</v>
      </c>
    </row>
    <row r="244" spans="1:5" ht="30.75">
      <c r="A244" s="206" t="s">
        <v>595</v>
      </c>
      <c r="B244" s="207" t="s">
        <v>351</v>
      </c>
      <c r="C244" s="207" t="s">
        <v>596</v>
      </c>
      <c r="D244" s="207"/>
      <c r="E244" s="126">
        <f>E245</f>
        <v>11131</v>
      </c>
    </row>
    <row r="245" spans="1:5" ht="15">
      <c r="A245" s="206" t="s">
        <v>537</v>
      </c>
      <c r="B245" s="207" t="s">
        <v>351</v>
      </c>
      <c r="C245" s="207" t="s">
        <v>598</v>
      </c>
      <c r="D245" s="207"/>
      <c r="E245" s="126">
        <f>E246</f>
        <v>11131</v>
      </c>
    </row>
    <row r="246" spans="1:5" ht="15">
      <c r="A246" s="206" t="s">
        <v>497</v>
      </c>
      <c r="B246" s="207" t="s">
        <v>351</v>
      </c>
      <c r="C246" s="207" t="s">
        <v>599</v>
      </c>
      <c r="D246" s="207"/>
      <c r="E246" s="126">
        <f>E247</f>
        <v>11131</v>
      </c>
    </row>
    <row r="247" spans="1:5" ht="30.75">
      <c r="A247" s="206" t="s">
        <v>490</v>
      </c>
      <c r="B247" s="207" t="s">
        <v>351</v>
      </c>
      <c r="C247" s="207" t="s">
        <v>599</v>
      </c>
      <c r="D247" s="207" t="s">
        <v>491</v>
      </c>
      <c r="E247" s="126">
        <v>11131</v>
      </c>
    </row>
    <row r="248" spans="1:5" ht="30.75">
      <c r="A248" s="206" t="s">
        <v>680</v>
      </c>
      <c r="B248" s="207" t="s">
        <v>351</v>
      </c>
      <c r="C248" s="207" t="s">
        <v>681</v>
      </c>
      <c r="D248" s="207"/>
      <c r="E248" s="126">
        <f>E249</f>
        <v>190</v>
      </c>
    </row>
    <row r="249" spans="1:5" ht="30.75">
      <c r="A249" s="206" t="s">
        <v>685</v>
      </c>
      <c r="B249" s="207" t="s">
        <v>351</v>
      </c>
      <c r="C249" s="207" t="s">
        <v>687</v>
      </c>
      <c r="D249" s="207"/>
      <c r="E249" s="126">
        <f>E250</f>
        <v>190</v>
      </c>
    </row>
    <row r="250" spans="1:5" ht="15">
      <c r="A250" s="206" t="s">
        <v>161</v>
      </c>
      <c r="B250" s="207" t="s">
        <v>351</v>
      </c>
      <c r="C250" s="207" t="s">
        <v>686</v>
      </c>
      <c r="D250" s="207"/>
      <c r="E250" s="126">
        <f>E251</f>
        <v>190</v>
      </c>
    </row>
    <row r="251" spans="1:5" ht="30.75">
      <c r="A251" s="206" t="s">
        <v>490</v>
      </c>
      <c r="B251" s="207" t="s">
        <v>351</v>
      </c>
      <c r="C251" s="207" t="s">
        <v>686</v>
      </c>
      <c r="D251" s="207" t="s">
        <v>491</v>
      </c>
      <c r="E251" s="126">
        <v>190</v>
      </c>
    </row>
    <row r="252" spans="1:5" ht="15">
      <c r="A252" s="206" t="s">
        <v>352</v>
      </c>
      <c r="B252" s="207" t="s">
        <v>353</v>
      </c>
      <c r="C252" s="207"/>
      <c r="D252" s="207"/>
      <c r="E252" s="126">
        <f>E253</f>
        <v>26063</v>
      </c>
    </row>
    <row r="253" spans="1:5" ht="30.75">
      <c r="A253" s="206" t="s">
        <v>122</v>
      </c>
      <c r="B253" s="207" t="s">
        <v>353</v>
      </c>
      <c r="C253" s="207" t="s">
        <v>744</v>
      </c>
      <c r="D253" s="207"/>
      <c r="E253" s="126">
        <f>E254+E258</f>
        <v>26063</v>
      </c>
    </row>
    <row r="254" spans="1:5" ht="30.75">
      <c r="A254" s="206" t="s">
        <v>584</v>
      </c>
      <c r="B254" s="207" t="s">
        <v>353</v>
      </c>
      <c r="C254" s="207" t="s">
        <v>581</v>
      </c>
      <c r="D254" s="207"/>
      <c r="E254" s="126">
        <f>E255</f>
        <v>1750</v>
      </c>
    </row>
    <row r="255" spans="1:5" ht="15">
      <c r="A255" s="206" t="s">
        <v>554</v>
      </c>
      <c r="B255" s="207" t="s">
        <v>353</v>
      </c>
      <c r="C255" s="207" t="s">
        <v>734</v>
      </c>
      <c r="D255" s="207"/>
      <c r="E255" s="126">
        <f>E256+E257</f>
        <v>1750</v>
      </c>
    </row>
    <row r="256" spans="1:5" ht="46.5">
      <c r="A256" s="206" t="s">
        <v>481</v>
      </c>
      <c r="B256" s="207" t="s">
        <v>353</v>
      </c>
      <c r="C256" s="207" t="s">
        <v>734</v>
      </c>
      <c r="D256" s="207" t="s">
        <v>482</v>
      </c>
      <c r="E256" s="126">
        <v>440</v>
      </c>
    </row>
    <row r="257" spans="1:5" ht="30.75">
      <c r="A257" s="206" t="s">
        <v>536</v>
      </c>
      <c r="B257" s="207" t="s">
        <v>353</v>
      </c>
      <c r="C257" s="207" t="s">
        <v>734</v>
      </c>
      <c r="D257" s="207" t="s">
        <v>483</v>
      </c>
      <c r="E257" s="126">
        <v>1310</v>
      </c>
    </row>
    <row r="258" spans="1:5" ht="30.75">
      <c r="A258" s="206" t="s">
        <v>587</v>
      </c>
      <c r="B258" s="207" t="s">
        <v>353</v>
      </c>
      <c r="C258" s="207" t="s">
        <v>585</v>
      </c>
      <c r="D258" s="207"/>
      <c r="E258" s="126">
        <f>E259</f>
        <v>24313</v>
      </c>
    </row>
    <row r="259" spans="1:5" ht="46.5">
      <c r="A259" s="206" t="s">
        <v>159</v>
      </c>
      <c r="B259" s="207" t="s">
        <v>353</v>
      </c>
      <c r="C259" s="207" t="s">
        <v>736</v>
      </c>
      <c r="D259" s="207"/>
      <c r="E259" s="126">
        <f>E260+E261+E262</f>
        <v>24313</v>
      </c>
    </row>
    <row r="260" spans="1:5" ht="46.5">
      <c r="A260" s="206" t="s">
        <v>481</v>
      </c>
      <c r="B260" s="207" t="s">
        <v>353</v>
      </c>
      <c r="C260" s="207" t="s">
        <v>736</v>
      </c>
      <c r="D260" s="207" t="s">
        <v>482</v>
      </c>
      <c r="E260" s="126">
        <v>20369</v>
      </c>
    </row>
    <row r="261" spans="1:5" ht="30.75">
      <c r="A261" s="206" t="s">
        <v>536</v>
      </c>
      <c r="B261" s="207" t="s">
        <v>353</v>
      </c>
      <c r="C261" s="207" t="s">
        <v>736</v>
      </c>
      <c r="D261" s="207" t="s">
        <v>483</v>
      </c>
      <c r="E261" s="126">
        <v>3814</v>
      </c>
    </row>
    <row r="262" spans="1:5" ht="15">
      <c r="A262" s="206" t="s">
        <v>484</v>
      </c>
      <c r="B262" s="207" t="s">
        <v>353</v>
      </c>
      <c r="C262" s="207" t="s">
        <v>736</v>
      </c>
      <c r="D262" s="207" t="s">
        <v>485</v>
      </c>
      <c r="E262" s="126">
        <v>130</v>
      </c>
    </row>
    <row r="263" spans="1:5" ht="15">
      <c r="A263" s="108" t="s">
        <v>545</v>
      </c>
      <c r="B263" s="205" t="s">
        <v>68</v>
      </c>
      <c r="C263" s="205"/>
      <c r="D263" s="205"/>
      <c r="E263" s="110">
        <f>E264</f>
        <v>42713</v>
      </c>
    </row>
    <row r="264" spans="1:5" ht="15">
      <c r="A264" s="206" t="s">
        <v>354</v>
      </c>
      <c r="B264" s="207" t="s">
        <v>69</v>
      </c>
      <c r="C264" s="207"/>
      <c r="D264" s="207"/>
      <c r="E264" s="126">
        <f>E265</f>
        <v>42713</v>
      </c>
    </row>
    <row r="265" spans="1:5" ht="30.75">
      <c r="A265" s="206" t="s">
        <v>254</v>
      </c>
      <c r="B265" s="207" t="s">
        <v>69</v>
      </c>
      <c r="C265" s="207" t="s">
        <v>615</v>
      </c>
      <c r="D265" s="207"/>
      <c r="E265" s="126">
        <f>E266</f>
        <v>42713</v>
      </c>
    </row>
    <row r="266" spans="1:5" ht="46.5">
      <c r="A266" s="206" t="s">
        <v>617</v>
      </c>
      <c r="B266" s="207" t="s">
        <v>69</v>
      </c>
      <c r="C266" s="207" t="s">
        <v>616</v>
      </c>
      <c r="D266" s="207"/>
      <c r="E266" s="126">
        <f>E267+E269+E271</f>
        <v>42713</v>
      </c>
    </row>
    <row r="267" spans="1:5" ht="15">
      <c r="A267" s="206" t="s">
        <v>531</v>
      </c>
      <c r="B267" s="207" t="s">
        <v>69</v>
      </c>
      <c r="C267" s="207" t="s">
        <v>618</v>
      </c>
      <c r="D267" s="207"/>
      <c r="E267" s="126">
        <f>E268</f>
        <v>25702</v>
      </c>
    </row>
    <row r="268" spans="1:5" ht="30.75">
      <c r="A268" s="206" t="s">
        <v>490</v>
      </c>
      <c r="B268" s="207" t="s">
        <v>69</v>
      </c>
      <c r="C268" s="207" t="s">
        <v>618</v>
      </c>
      <c r="D268" s="207" t="s">
        <v>491</v>
      </c>
      <c r="E268" s="126">
        <v>25702</v>
      </c>
    </row>
    <row r="269" spans="1:5" ht="15">
      <c r="A269" s="206" t="s">
        <v>78</v>
      </c>
      <c r="B269" s="207" t="s">
        <v>69</v>
      </c>
      <c r="C269" s="207" t="s">
        <v>619</v>
      </c>
      <c r="D269" s="207"/>
      <c r="E269" s="126">
        <f>E270</f>
        <v>16011</v>
      </c>
    </row>
    <row r="270" spans="1:5" ht="30.75">
      <c r="A270" s="206" t="s">
        <v>490</v>
      </c>
      <c r="B270" s="207" t="s">
        <v>69</v>
      </c>
      <c r="C270" s="207" t="s">
        <v>619</v>
      </c>
      <c r="D270" s="207" t="s">
        <v>491</v>
      </c>
      <c r="E270" s="126">
        <v>16011</v>
      </c>
    </row>
    <row r="271" spans="1:5" ht="15">
      <c r="A271" s="206" t="s">
        <v>532</v>
      </c>
      <c r="B271" s="207" t="s">
        <v>69</v>
      </c>
      <c r="C271" s="207" t="s">
        <v>620</v>
      </c>
      <c r="D271" s="207"/>
      <c r="E271" s="126">
        <f>E272</f>
        <v>1000</v>
      </c>
    </row>
    <row r="272" spans="1:5" ht="30.75">
      <c r="A272" s="206" t="s">
        <v>536</v>
      </c>
      <c r="B272" s="207" t="s">
        <v>69</v>
      </c>
      <c r="C272" s="207" t="s">
        <v>620</v>
      </c>
      <c r="D272" s="207" t="s">
        <v>483</v>
      </c>
      <c r="E272" s="126">
        <v>1000</v>
      </c>
    </row>
    <row r="273" spans="1:5" s="104" customFormat="1" ht="15">
      <c r="A273" s="108" t="s">
        <v>73</v>
      </c>
      <c r="B273" s="205" t="s">
        <v>356</v>
      </c>
      <c r="C273" s="205"/>
      <c r="D273" s="205"/>
      <c r="E273" s="110">
        <f>E279+E307+E274</f>
        <v>76514.7</v>
      </c>
    </row>
    <row r="274" spans="1:5" s="104" customFormat="1" ht="15">
      <c r="A274" s="206" t="s">
        <v>279</v>
      </c>
      <c r="B274" s="207" t="s">
        <v>278</v>
      </c>
      <c r="C274" s="245"/>
      <c r="D274" s="245"/>
      <c r="E274" s="126">
        <f>E275</f>
        <v>360</v>
      </c>
    </row>
    <row r="275" spans="1:5" s="104" customFormat="1" ht="30.75">
      <c r="A275" s="206" t="s">
        <v>124</v>
      </c>
      <c r="B275" s="207" t="s">
        <v>278</v>
      </c>
      <c r="C275" s="207" t="s">
        <v>605</v>
      </c>
      <c r="D275" s="245"/>
      <c r="E275" s="126">
        <f>E276</f>
        <v>360</v>
      </c>
    </row>
    <row r="276" spans="1:5" s="104" customFormat="1" ht="30.75">
      <c r="A276" s="206" t="s">
        <v>746</v>
      </c>
      <c r="B276" s="207" t="s">
        <v>278</v>
      </c>
      <c r="C276" s="207" t="s">
        <v>606</v>
      </c>
      <c r="D276" s="245"/>
      <c r="E276" s="126">
        <f>E277</f>
        <v>360</v>
      </c>
    </row>
    <row r="277" spans="1:5" s="104" customFormat="1" ht="15">
      <c r="A277" s="206" t="s">
        <v>264</v>
      </c>
      <c r="B277" s="207" t="s">
        <v>278</v>
      </c>
      <c r="C277" s="207" t="s">
        <v>608</v>
      </c>
      <c r="D277" s="245"/>
      <c r="E277" s="126">
        <f>E278</f>
        <v>360</v>
      </c>
    </row>
    <row r="278" spans="1:5" s="104" customFormat="1" ht="15">
      <c r="A278" s="206" t="s">
        <v>495</v>
      </c>
      <c r="B278" s="207" t="s">
        <v>278</v>
      </c>
      <c r="C278" s="207" t="s">
        <v>608</v>
      </c>
      <c r="D278" s="207" t="s">
        <v>494</v>
      </c>
      <c r="E278" s="126">
        <v>360</v>
      </c>
    </row>
    <row r="279" spans="1:5" ht="15">
      <c r="A279" s="206" t="s">
        <v>358</v>
      </c>
      <c r="B279" s="207" t="s">
        <v>359</v>
      </c>
      <c r="C279" s="207"/>
      <c r="D279" s="207"/>
      <c r="E279" s="126">
        <f>E280+E286+E293</f>
        <v>18924.300000000003</v>
      </c>
    </row>
    <row r="280" spans="1:5" ht="30.75">
      <c r="A280" s="206" t="s">
        <v>122</v>
      </c>
      <c r="B280" s="207" t="s">
        <v>359</v>
      </c>
      <c r="C280" s="207" t="s">
        <v>744</v>
      </c>
      <c r="D280" s="207"/>
      <c r="E280" s="126">
        <f>E281</f>
        <v>8512.4</v>
      </c>
    </row>
    <row r="281" spans="1:5" ht="46.5">
      <c r="A281" s="206" t="s">
        <v>578</v>
      </c>
      <c r="B281" s="207" t="s">
        <v>359</v>
      </c>
      <c r="C281" s="207" t="s">
        <v>586</v>
      </c>
      <c r="D281" s="207"/>
      <c r="E281" s="126">
        <f>E282+E284</f>
        <v>8512.4</v>
      </c>
    </row>
    <row r="282" spans="1:5" ht="46.5">
      <c r="A282" s="206" t="s">
        <v>555</v>
      </c>
      <c r="B282" s="207" t="s">
        <v>359</v>
      </c>
      <c r="C282" s="207" t="s">
        <v>738</v>
      </c>
      <c r="D282" s="207"/>
      <c r="E282" s="126">
        <f>E283</f>
        <v>6884.5</v>
      </c>
    </row>
    <row r="283" spans="1:5" ht="30.75">
      <c r="A283" s="206" t="s">
        <v>490</v>
      </c>
      <c r="B283" s="207" t="s">
        <v>359</v>
      </c>
      <c r="C283" s="207" t="s">
        <v>738</v>
      </c>
      <c r="D283" s="207" t="s">
        <v>491</v>
      </c>
      <c r="E283" s="126">
        <v>6884.5</v>
      </c>
    </row>
    <row r="284" spans="1:5" ht="62.25">
      <c r="A284" s="206" t="s">
        <v>556</v>
      </c>
      <c r="B284" s="207" t="s">
        <v>359</v>
      </c>
      <c r="C284" s="207" t="s">
        <v>739</v>
      </c>
      <c r="D284" s="207"/>
      <c r="E284" s="126">
        <f>E285</f>
        <v>1627.9</v>
      </c>
    </row>
    <row r="285" spans="1:5" ht="30.75">
      <c r="A285" s="206" t="s">
        <v>490</v>
      </c>
      <c r="B285" s="207" t="s">
        <v>359</v>
      </c>
      <c r="C285" s="207" t="s">
        <v>739</v>
      </c>
      <c r="D285" s="207" t="s">
        <v>494</v>
      </c>
      <c r="E285" s="126">
        <v>1627.9</v>
      </c>
    </row>
    <row r="286" spans="1:5" ht="30.75">
      <c r="A286" s="206" t="s">
        <v>124</v>
      </c>
      <c r="B286" s="207" t="s">
        <v>359</v>
      </c>
      <c r="C286" s="207" t="s">
        <v>605</v>
      </c>
      <c r="D286" s="207"/>
      <c r="E286" s="126">
        <f>E287+E290</f>
        <v>1896.5</v>
      </c>
    </row>
    <row r="287" spans="1:5" ht="30.75">
      <c r="A287" s="206" t="s">
        <v>746</v>
      </c>
      <c r="B287" s="207" t="s">
        <v>359</v>
      </c>
      <c r="C287" s="207" t="s">
        <v>606</v>
      </c>
      <c r="D287" s="207"/>
      <c r="E287" s="126">
        <f>E288+E301</f>
        <v>1176.5</v>
      </c>
    </row>
    <row r="288" spans="1:5" ht="30.75">
      <c r="A288" s="206" t="s">
        <v>373</v>
      </c>
      <c r="B288" s="207" t="s">
        <v>359</v>
      </c>
      <c r="C288" s="207" t="s">
        <v>607</v>
      </c>
      <c r="D288" s="207"/>
      <c r="E288" s="126">
        <f>E289</f>
        <v>100</v>
      </c>
    </row>
    <row r="289" spans="1:5" ht="15">
      <c r="A289" s="206" t="s">
        <v>495</v>
      </c>
      <c r="B289" s="207" t="s">
        <v>359</v>
      </c>
      <c r="C289" s="207" t="s">
        <v>607</v>
      </c>
      <c r="D289" s="207" t="s">
        <v>494</v>
      </c>
      <c r="E289" s="126">
        <v>100</v>
      </c>
    </row>
    <row r="290" spans="1:5" ht="62.25">
      <c r="A290" s="206" t="s">
        <v>747</v>
      </c>
      <c r="B290" s="207" t="s">
        <v>359</v>
      </c>
      <c r="C290" s="207" t="s">
        <v>742</v>
      </c>
      <c r="D290" s="207"/>
      <c r="E290" s="126">
        <f>E291</f>
        <v>720</v>
      </c>
    </row>
    <row r="291" spans="1:5" ht="15">
      <c r="A291" s="206" t="s">
        <v>366</v>
      </c>
      <c r="B291" s="207" t="s">
        <v>359</v>
      </c>
      <c r="C291" s="207" t="s">
        <v>743</v>
      </c>
      <c r="D291" s="207"/>
      <c r="E291" s="126">
        <f>E292</f>
        <v>720</v>
      </c>
    </row>
    <row r="292" spans="1:5" ht="30.75">
      <c r="A292" s="206" t="s">
        <v>490</v>
      </c>
      <c r="B292" s="207" t="s">
        <v>359</v>
      </c>
      <c r="C292" s="207" t="s">
        <v>743</v>
      </c>
      <c r="D292" s="207" t="s">
        <v>491</v>
      </c>
      <c r="E292" s="126">
        <v>720</v>
      </c>
    </row>
    <row r="293" spans="1:5" ht="46.5">
      <c r="A293" s="206" t="s">
        <v>647</v>
      </c>
      <c r="B293" s="207" t="s">
        <v>359</v>
      </c>
      <c r="C293" s="207" t="s">
        <v>648</v>
      </c>
      <c r="D293" s="207"/>
      <c r="E293" s="126">
        <f>E294</f>
        <v>8515.400000000001</v>
      </c>
    </row>
    <row r="294" spans="1:5" ht="46.5">
      <c r="A294" s="206" t="s">
        <v>661</v>
      </c>
      <c r="B294" s="207" t="s">
        <v>359</v>
      </c>
      <c r="C294" s="207" t="s">
        <v>662</v>
      </c>
      <c r="D294" s="207"/>
      <c r="E294" s="126">
        <f>E303+E305+E295+E297+E299</f>
        <v>8515.400000000001</v>
      </c>
    </row>
    <row r="295" spans="1:5" ht="30.75">
      <c r="A295" s="206" t="s">
        <v>863</v>
      </c>
      <c r="B295" s="207" t="s">
        <v>359</v>
      </c>
      <c r="C295" s="207" t="s">
        <v>853</v>
      </c>
      <c r="D295" s="207"/>
      <c r="E295" s="126">
        <f>E296</f>
        <v>383.9</v>
      </c>
    </row>
    <row r="296" spans="1:5" ht="15">
      <c r="A296" s="206" t="s">
        <v>495</v>
      </c>
      <c r="B296" s="207" t="s">
        <v>359</v>
      </c>
      <c r="C296" s="207" t="s">
        <v>853</v>
      </c>
      <c r="D296" s="207" t="s">
        <v>494</v>
      </c>
      <c r="E296" s="126">
        <v>383.9</v>
      </c>
    </row>
    <row r="297" spans="1:5" ht="46.5">
      <c r="A297" s="206" t="s">
        <v>864</v>
      </c>
      <c r="B297" s="207" t="s">
        <v>359</v>
      </c>
      <c r="C297" s="207" t="s">
        <v>854</v>
      </c>
      <c r="D297" s="207"/>
      <c r="E297" s="126">
        <f>E298</f>
        <v>1162.2</v>
      </c>
    </row>
    <row r="298" spans="1:5" ht="15">
      <c r="A298" s="206" t="s">
        <v>495</v>
      </c>
      <c r="B298" s="207" t="s">
        <v>359</v>
      </c>
      <c r="C298" s="207" t="s">
        <v>854</v>
      </c>
      <c r="D298" s="207" t="s">
        <v>494</v>
      </c>
      <c r="E298" s="126">
        <v>1162.2</v>
      </c>
    </row>
    <row r="299" spans="1:5" ht="30.75">
      <c r="A299" s="206" t="s">
        <v>928</v>
      </c>
      <c r="B299" s="207" t="s">
        <v>359</v>
      </c>
      <c r="C299" s="207" t="s">
        <v>855</v>
      </c>
      <c r="D299" s="207"/>
      <c r="E299" s="126">
        <f>E300</f>
        <v>5589.3</v>
      </c>
    </row>
    <row r="300" spans="1:5" ht="15">
      <c r="A300" s="206" t="s">
        <v>495</v>
      </c>
      <c r="B300" s="207" t="s">
        <v>359</v>
      </c>
      <c r="C300" s="207" t="s">
        <v>855</v>
      </c>
      <c r="D300" s="207" t="s">
        <v>494</v>
      </c>
      <c r="E300" s="126">
        <v>5589.3</v>
      </c>
    </row>
    <row r="301" spans="1:5" ht="30.75">
      <c r="A301" s="206" t="s">
        <v>862</v>
      </c>
      <c r="B301" s="207" t="s">
        <v>359</v>
      </c>
      <c r="C301" s="207" t="s">
        <v>975</v>
      </c>
      <c r="D301" s="207"/>
      <c r="E301" s="126">
        <f>E302</f>
        <v>1076.5</v>
      </c>
    </row>
    <row r="302" spans="1:5" ht="15">
      <c r="A302" s="206" t="s">
        <v>495</v>
      </c>
      <c r="B302" s="207" t="s">
        <v>359</v>
      </c>
      <c r="C302" s="207" t="s">
        <v>975</v>
      </c>
      <c r="D302" s="207" t="s">
        <v>494</v>
      </c>
      <c r="E302" s="126">
        <v>1076.5</v>
      </c>
    </row>
    <row r="303" spans="1:5" ht="30.75">
      <c r="A303" s="206" t="s">
        <v>865</v>
      </c>
      <c r="B303" s="207" t="s">
        <v>359</v>
      </c>
      <c r="C303" s="207" t="s">
        <v>802</v>
      </c>
      <c r="D303" s="207"/>
      <c r="E303" s="126">
        <f>E304</f>
        <v>700</v>
      </c>
    </row>
    <row r="304" spans="1:5" ht="15">
      <c r="A304" s="206" t="s">
        <v>495</v>
      </c>
      <c r="B304" s="207" t="s">
        <v>359</v>
      </c>
      <c r="C304" s="207" t="s">
        <v>802</v>
      </c>
      <c r="D304" s="207" t="s">
        <v>494</v>
      </c>
      <c r="E304" s="126">
        <v>700</v>
      </c>
    </row>
    <row r="305" spans="1:5" ht="30.75">
      <c r="A305" s="206" t="s">
        <v>866</v>
      </c>
      <c r="B305" s="207" t="s">
        <v>359</v>
      </c>
      <c r="C305" s="207" t="s">
        <v>803</v>
      </c>
      <c r="D305" s="207"/>
      <c r="E305" s="126">
        <f>E306</f>
        <v>680</v>
      </c>
    </row>
    <row r="306" spans="1:5" ht="15">
      <c r="A306" s="206" t="s">
        <v>495</v>
      </c>
      <c r="B306" s="207" t="s">
        <v>359</v>
      </c>
      <c r="C306" s="207" t="s">
        <v>803</v>
      </c>
      <c r="D306" s="207" t="s">
        <v>494</v>
      </c>
      <c r="E306" s="126">
        <v>680</v>
      </c>
    </row>
    <row r="307" spans="1:5" ht="15">
      <c r="A307" s="206" t="s">
        <v>158</v>
      </c>
      <c r="B307" s="207" t="s">
        <v>360</v>
      </c>
      <c r="C307" s="207"/>
      <c r="D307" s="101"/>
      <c r="E307" s="126">
        <f>E308+E319</f>
        <v>57230.399999999994</v>
      </c>
    </row>
    <row r="308" spans="1:5" ht="30.75">
      <c r="A308" s="206" t="s">
        <v>122</v>
      </c>
      <c r="B308" s="207" t="s">
        <v>360</v>
      </c>
      <c r="C308" s="207" t="s">
        <v>744</v>
      </c>
      <c r="D308" s="101"/>
      <c r="E308" s="126">
        <f>E309+E312</f>
        <v>48044.399999999994</v>
      </c>
    </row>
    <row r="309" spans="1:5" ht="46.5">
      <c r="A309" s="206" t="s">
        <v>578</v>
      </c>
      <c r="B309" s="207" t="s">
        <v>360</v>
      </c>
      <c r="C309" s="207" t="s">
        <v>586</v>
      </c>
      <c r="D309" s="207"/>
      <c r="E309" s="126">
        <f>E310</f>
        <v>14402.8</v>
      </c>
    </row>
    <row r="310" spans="1:5" ht="78">
      <c r="A310" s="206" t="s">
        <v>557</v>
      </c>
      <c r="B310" s="207" t="s">
        <v>360</v>
      </c>
      <c r="C310" s="207" t="s">
        <v>737</v>
      </c>
      <c r="D310" s="101"/>
      <c r="E310" s="126">
        <f>E311</f>
        <v>14402.8</v>
      </c>
    </row>
    <row r="311" spans="1:5" ht="30.75">
      <c r="A311" s="206" t="s">
        <v>490</v>
      </c>
      <c r="B311" s="207" t="s">
        <v>360</v>
      </c>
      <c r="C311" s="207" t="s">
        <v>737</v>
      </c>
      <c r="D311" s="207" t="s">
        <v>491</v>
      </c>
      <c r="E311" s="126">
        <v>14402.8</v>
      </c>
    </row>
    <row r="312" spans="1:5" ht="46.5">
      <c r="A312" s="206" t="s">
        <v>580</v>
      </c>
      <c r="B312" s="207" t="s">
        <v>360</v>
      </c>
      <c r="C312" s="207" t="s">
        <v>588</v>
      </c>
      <c r="D312" s="207"/>
      <c r="E312" s="126">
        <f>E313+E315+E317</f>
        <v>33641.6</v>
      </c>
    </row>
    <row r="313" spans="1:5" ht="30.75">
      <c r="A313" s="206" t="s">
        <v>496</v>
      </c>
      <c r="B313" s="207" t="s">
        <v>360</v>
      </c>
      <c r="C313" s="207" t="s">
        <v>741</v>
      </c>
      <c r="D313" s="207"/>
      <c r="E313" s="126">
        <f>E314</f>
        <v>1059.3</v>
      </c>
    </row>
    <row r="314" spans="1:5" ht="15">
      <c r="A314" s="206" t="s">
        <v>495</v>
      </c>
      <c r="B314" s="207" t="s">
        <v>360</v>
      </c>
      <c r="C314" s="207" t="s">
        <v>741</v>
      </c>
      <c r="D314" s="207" t="s">
        <v>494</v>
      </c>
      <c r="E314" s="126">
        <v>1059.3</v>
      </c>
    </row>
    <row r="315" spans="1:5" ht="30.75">
      <c r="A315" s="206" t="s">
        <v>539</v>
      </c>
      <c r="B315" s="207" t="s">
        <v>360</v>
      </c>
      <c r="C315" s="207" t="s">
        <v>749</v>
      </c>
      <c r="D315" s="207"/>
      <c r="E315" s="126">
        <f>E316</f>
        <v>280</v>
      </c>
    </row>
    <row r="316" spans="1:5" ht="30.75">
      <c r="A316" s="206" t="s">
        <v>536</v>
      </c>
      <c r="B316" s="207" t="s">
        <v>360</v>
      </c>
      <c r="C316" s="207" t="s">
        <v>749</v>
      </c>
      <c r="D316" s="207" t="s">
        <v>483</v>
      </c>
      <c r="E316" s="126">
        <v>280</v>
      </c>
    </row>
    <row r="317" spans="1:5" ht="162.75" customHeight="1">
      <c r="A317" s="206" t="s">
        <v>852</v>
      </c>
      <c r="B317" s="207" t="s">
        <v>360</v>
      </c>
      <c r="C317" s="207" t="s">
        <v>851</v>
      </c>
      <c r="D317" s="101"/>
      <c r="E317" s="126">
        <f>E318</f>
        <v>32302.3</v>
      </c>
    </row>
    <row r="318" spans="1:5" ht="15">
      <c r="A318" s="206" t="s">
        <v>495</v>
      </c>
      <c r="B318" s="207" t="s">
        <v>360</v>
      </c>
      <c r="C318" s="207" t="s">
        <v>851</v>
      </c>
      <c r="D318" s="207" t="s">
        <v>494</v>
      </c>
      <c r="E318" s="126">
        <v>32302.3</v>
      </c>
    </row>
    <row r="319" spans="1:5" ht="46.5">
      <c r="A319" s="206" t="s">
        <v>647</v>
      </c>
      <c r="B319" s="207" t="s">
        <v>360</v>
      </c>
      <c r="C319" s="207" t="s">
        <v>648</v>
      </c>
      <c r="D319" s="207"/>
      <c r="E319" s="126">
        <f>E320</f>
        <v>9186</v>
      </c>
    </row>
    <row r="320" spans="1:5" ht="46.5">
      <c r="A320" s="206" t="s">
        <v>661</v>
      </c>
      <c r="B320" s="207" t="s">
        <v>360</v>
      </c>
      <c r="C320" s="207" t="s">
        <v>662</v>
      </c>
      <c r="D320" s="207"/>
      <c r="E320" s="126">
        <f>E321+E323</f>
        <v>9186</v>
      </c>
    </row>
    <row r="321" spans="1:5" ht="62.25">
      <c r="A321" s="206" t="s">
        <v>558</v>
      </c>
      <c r="B321" s="207" t="s">
        <v>360</v>
      </c>
      <c r="C321" s="207" t="s">
        <v>750</v>
      </c>
      <c r="D321" s="207"/>
      <c r="E321" s="126">
        <f>E322</f>
        <v>8686</v>
      </c>
    </row>
    <row r="322" spans="1:5" ht="15">
      <c r="A322" s="206" t="s">
        <v>544</v>
      </c>
      <c r="B322" s="207" t="s">
        <v>360</v>
      </c>
      <c r="C322" s="207" t="s">
        <v>750</v>
      </c>
      <c r="D322" s="207" t="s">
        <v>498</v>
      </c>
      <c r="E322" s="126">
        <v>8686</v>
      </c>
    </row>
    <row r="323" spans="1:5" ht="62.25">
      <c r="A323" s="206" t="s">
        <v>523</v>
      </c>
      <c r="B323" s="207" t="s">
        <v>360</v>
      </c>
      <c r="C323" s="207" t="s">
        <v>664</v>
      </c>
      <c r="D323" s="207"/>
      <c r="E323" s="126">
        <f>E324</f>
        <v>500</v>
      </c>
    </row>
    <row r="324" spans="1:5" ht="30.75">
      <c r="A324" s="206" t="s">
        <v>536</v>
      </c>
      <c r="B324" s="207" t="s">
        <v>360</v>
      </c>
      <c r="C324" s="207" t="s">
        <v>664</v>
      </c>
      <c r="D324" s="207" t="s">
        <v>483</v>
      </c>
      <c r="E324" s="126">
        <v>500</v>
      </c>
    </row>
    <row r="325" spans="1:5" s="104" customFormat="1" ht="15">
      <c r="A325" s="108" t="s">
        <v>265</v>
      </c>
      <c r="B325" s="205" t="s">
        <v>361</v>
      </c>
      <c r="C325" s="205"/>
      <c r="D325" s="205"/>
      <c r="E325" s="110">
        <f>E326</f>
        <v>31666</v>
      </c>
    </row>
    <row r="326" spans="1:5" ht="15">
      <c r="A326" s="206" t="s">
        <v>267</v>
      </c>
      <c r="B326" s="207" t="s">
        <v>266</v>
      </c>
      <c r="C326" s="207"/>
      <c r="D326" s="207"/>
      <c r="E326" s="126">
        <f>E327</f>
        <v>31666</v>
      </c>
    </row>
    <row r="327" spans="1:5" ht="30.75">
      <c r="A327" s="206" t="s">
        <v>595</v>
      </c>
      <c r="B327" s="207" t="s">
        <v>266</v>
      </c>
      <c r="C327" s="207" t="s">
        <v>596</v>
      </c>
      <c r="D327" s="207"/>
      <c r="E327" s="126">
        <f>E328+E331</f>
        <v>31666</v>
      </c>
    </row>
    <row r="328" spans="1:5" ht="30.75">
      <c r="A328" s="206" t="s">
        <v>600</v>
      </c>
      <c r="B328" s="207" t="s">
        <v>266</v>
      </c>
      <c r="C328" s="207" t="s">
        <v>601</v>
      </c>
      <c r="D328" s="207"/>
      <c r="E328" s="126">
        <f>E329</f>
        <v>29206</v>
      </c>
    </row>
    <row r="329" spans="1:5" ht="15">
      <c r="A329" s="206" t="s">
        <v>145</v>
      </c>
      <c r="B329" s="207" t="s">
        <v>266</v>
      </c>
      <c r="C329" s="207" t="s">
        <v>602</v>
      </c>
      <c r="D329" s="207"/>
      <c r="E329" s="126">
        <f>E330</f>
        <v>29206</v>
      </c>
    </row>
    <row r="330" spans="1:5" ht="30.75">
      <c r="A330" s="206" t="s">
        <v>490</v>
      </c>
      <c r="B330" s="207" t="s">
        <v>266</v>
      </c>
      <c r="C330" s="207" t="s">
        <v>602</v>
      </c>
      <c r="D330" s="207" t="s">
        <v>491</v>
      </c>
      <c r="E330" s="126">
        <v>29206</v>
      </c>
    </row>
    <row r="331" spans="1:5" ht="46.5">
      <c r="A331" s="206" t="s">
        <v>715</v>
      </c>
      <c r="B331" s="207" t="s">
        <v>266</v>
      </c>
      <c r="C331" s="207" t="s">
        <v>603</v>
      </c>
      <c r="D331" s="207"/>
      <c r="E331" s="126">
        <f>E332</f>
        <v>2460</v>
      </c>
    </row>
    <row r="332" spans="1:5" ht="15">
      <c r="A332" s="206" t="s">
        <v>83</v>
      </c>
      <c r="B332" s="207" t="s">
        <v>266</v>
      </c>
      <c r="C332" s="207" t="s">
        <v>604</v>
      </c>
      <c r="D332" s="207"/>
      <c r="E332" s="126">
        <f>E334+E333</f>
        <v>2460</v>
      </c>
    </row>
    <row r="333" spans="1:5" ht="46.5">
      <c r="A333" s="206" t="s">
        <v>481</v>
      </c>
      <c r="B333" s="207" t="s">
        <v>266</v>
      </c>
      <c r="C333" s="207" t="s">
        <v>604</v>
      </c>
      <c r="D333" s="207" t="s">
        <v>482</v>
      </c>
      <c r="E333" s="126">
        <v>20</v>
      </c>
    </row>
    <row r="334" spans="1:5" ht="30.75">
      <c r="A334" s="206" t="s">
        <v>536</v>
      </c>
      <c r="B334" s="207" t="s">
        <v>266</v>
      </c>
      <c r="C334" s="207" t="s">
        <v>604</v>
      </c>
      <c r="D334" s="207" t="s">
        <v>483</v>
      </c>
      <c r="E334" s="126">
        <v>2440</v>
      </c>
    </row>
    <row r="335" spans="1:5" s="104" customFormat="1" ht="15">
      <c r="A335" s="108" t="s">
        <v>269</v>
      </c>
      <c r="B335" s="205" t="s">
        <v>268</v>
      </c>
      <c r="C335" s="205"/>
      <c r="D335" s="205"/>
      <c r="E335" s="110">
        <f>E336+E341</f>
        <v>2005</v>
      </c>
    </row>
    <row r="336" spans="1:5" ht="15">
      <c r="A336" s="206" t="s">
        <v>80</v>
      </c>
      <c r="B336" s="207" t="s">
        <v>270</v>
      </c>
      <c r="C336" s="207"/>
      <c r="D336" s="207"/>
      <c r="E336" s="126">
        <f>E337</f>
        <v>1260</v>
      </c>
    </row>
    <row r="337" spans="1:5" ht="30.75">
      <c r="A337" s="206" t="s">
        <v>254</v>
      </c>
      <c r="B337" s="207" t="s">
        <v>270</v>
      </c>
      <c r="C337" s="207" t="s">
        <v>615</v>
      </c>
      <c r="D337" s="207"/>
      <c r="E337" s="126">
        <f>E338</f>
        <v>1260</v>
      </c>
    </row>
    <row r="338" spans="1:5" ht="30.75">
      <c r="A338" s="206" t="s">
        <v>718</v>
      </c>
      <c r="B338" s="207" t="s">
        <v>270</v>
      </c>
      <c r="C338" s="207" t="s">
        <v>625</v>
      </c>
      <c r="D338" s="207"/>
      <c r="E338" s="126">
        <f>E339</f>
        <v>1260</v>
      </c>
    </row>
    <row r="339" spans="1:5" ht="15">
      <c r="A339" s="206" t="s">
        <v>488</v>
      </c>
      <c r="B339" s="207" t="s">
        <v>270</v>
      </c>
      <c r="C339" s="207" t="s">
        <v>626</v>
      </c>
      <c r="D339" s="207"/>
      <c r="E339" s="126">
        <f>E340</f>
        <v>1260</v>
      </c>
    </row>
    <row r="340" spans="1:5" ht="30.75">
      <c r="A340" s="206" t="s">
        <v>536</v>
      </c>
      <c r="B340" s="207" t="s">
        <v>270</v>
      </c>
      <c r="C340" s="207" t="s">
        <v>626</v>
      </c>
      <c r="D340" s="207" t="s">
        <v>483</v>
      </c>
      <c r="E340" s="126">
        <v>1260</v>
      </c>
    </row>
    <row r="341" spans="1:5" ht="15">
      <c r="A341" s="206" t="s">
        <v>72</v>
      </c>
      <c r="B341" s="207" t="s">
        <v>271</v>
      </c>
      <c r="C341" s="207"/>
      <c r="D341" s="207"/>
      <c r="E341" s="126">
        <f>E342</f>
        <v>745</v>
      </c>
    </row>
    <row r="342" spans="1:5" ht="30.75">
      <c r="A342" s="206" t="s">
        <v>254</v>
      </c>
      <c r="B342" s="207" t="s">
        <v>271</v>
      </c>
      <c r="C342" s="207" t="s">
        <v>615</v>
      </c>
      <c r="D342" s="207"/>
      <c r="E342" s="126">
        <f>E343</f>
        <v>745</v>
      </c>
    </row>
    <row r="343" spans="1:5" ht="30.75">
      <c r="A343" s="206" t="s">
        <v>627</v>
      </c>
      <c r="B343" s="207" t="s">
        <v>271</v>
      </c>
      <c r="C343" s="207" t="s">
        <v>628</v>
      </c>
      <c r="D343" s="207"/>
      <c r="E343" s="126">
        <f>E344</f>
        <v>745</v>
      </c>
    </row>
    <row r="344" spans="1:5" ht="15">
      <c r="A344" s="206" t="s">
        <v>489</v>
      </c>
      <c r="B344" s="207" t="s">
        <v>271</v>
      </c>
      <c r="C344" s="207" t="s">
        <v>629</v>
      </c>
      <c r="D344" s="207"/>
      <c r="E344" s="126">
        <f>E345</f>
        <v>745</v>
      </c>
    </row>
    <row r="345" spans="1:5" ht="30.75">
      <c r="A345" s="206" t="s">
        <v>536</v>
      </c>
      <c r="B345" s="207" t="s">
        <v>271</v>
      </c>
      <c r="C345" s="207" t="s">
        <v>629</v>
      </c>
      <c r="D345" s="207" t="s">
        <v>483</v>
      </c>
      <c r="E345" s="126">
        <v>745</v>
      </c>
    </row>
    <row r="346" spans="1:5" ht="30.75">
      <c r="A346" s="108" t="s">
        <v>546</v>
      </c>
      <c r="B346" s="205" t="s">
        <v>272</v>
      </c>
      <c r="C346" s="207"/>
      <c r="D346" s="207"/>
      <c r="E346" s="110">
        <f>E347</f>
        <v>43436</v>
      </c>
    </row>
    <row r="347" spans="1:5" ht="30.75">
      <c r="A347" s="206" t="s">
        <v>547</v>
      </c>
      <c r="B347" s="207" t="s">
        <v>285</v>
      </c>
      <c r="C347" s="207"/>
      <c r="D347" s="207"/>
      <c r="E347" s="126">
        <f>E348</f>
        <v>43436</v>
      </c>
    </row>
    <row r="348" spans="1:5" ht="46.5">
      <c r="A348" s="206" t="s">
        <v>123</v>
      </c>
      <c r="B348" s="207" t="s">
        <v>285</v>
      </c>
      <c r="C348" s="207" t="s">
        <v>589</v>
      </c>
      <c r="D348" s="207"/>
      <c r="E348" s="126">
        <f>E349</f>
        <v>43436</v>
      </c>
    </row>
    <row r="349" spans="1:5" ht="62.25">
      <c r="A349" s="206" t="s">
        <v>591</v>
      </c>
      <c r="B349" s="207" t="s">
        <v>285</v>
      </c>
      <c r="C349" s="207" t="s">
        <v>594</v>
      </c>
      <c r="D349" s="207"/>
      <c r="E349" s="126">
        <f>E350</f>
        <v>43436</v>
      </c>
    </row>
    <row r="350" spans="1:5" ht="15">
      <c r="A350" s="206" t="s">
        <v>522</v>
      </c>
      <c r="B350" s="207" t="s">
        <v>285</v>
      </c>
      <c r="C350" s="207" t="s">
        <v>819</v>
      </c>
      <c r="D350" s="207"/>
      <c r="E350" s="126">
        <f>E351</f>
        <v>43436</v>
      </c>
    </row>
    <row r="351" spans="1:5" ht="15">
      <c r="A351" s="206" t="s">
        <v>29</v>
      </c>
      <c r="B351" s="207" t="s">
        <v>285</v>
      </c>
      <c r="C351" s="207" t="s">
        <v>819</v>
      </c>
      <c r="D351" s="207" t="s">
        <v>493</v>
      </c>
      <c r="E351" s="126">
        <v>43436</v>
      </c>
    </row>
    <row r="352" spans="1:6" s="104" customFormat="1" ht="15">
      <c r="A352" s="108" t="s">
        <v>75</v>
      </c>
      <c r="B352" s="109"/>
      <c r="C352" s="109"/>
      <c r="D352" s="109"/>
      <c r="E352" s="110">
        <f>E12+E70+E76+E91+E148+E188+E263+E273+E325+E335+E346</f>
        <v>1363875.3999999997</v>
      </c>
      <c r="F352" s="111"/>
    </row>
    <row r="353" spans="2:5" s="104" customFormat="1" ht="15">
      <c r="B353" s="112"/>
      <c r="C353" s="112"/>
      <c r="D353" s="112"/>
      <c r="E353" s="113"/>
    </row>
    <row r="354" spans="1:5" s="97" customFormat="1" ht="15">
      <c r="A354" s="282" t="s">
        <v>453</v>
      </c>
      <c r="B354" s="282"/>
      <c r="C354" s="282"/>
      <c r="D354" s="282"/>
      <c r="E354" s="282"/>
    </row>
    <row r="355" spans="2:6" ht="15">
      <c r="B355" s="114"/>
      <c r="C355" s="114"/>
      <c r="D355" s="114"/>
      <c r="E355" s="107"/>
      <c r="F355" s="115"/>
    </row>
    <row r="356" spans="2:5" ht="15">
      <c r="B356" s="98"/>
      <c r="C356" s="98"/>
      <c r="D356" s="98"/>
      <c r="E356" s="98"/>
    </row>
    <row r="357" spans="2:5" ht="15">
      <c r="B357" s="98"/>
      <c r="C357" s="98"/>
      <c r="D357" s="98"/>
      <c r="E357" s="98"/>
    </row>
    <row r="358" spans="2:5" ht="15">
      <c r="B358" s="98"/>
      <c r="C358" s="98"/>
      <c r="D358" s="98"/>
      <c r="E358" s="98"/>
    </row>
    <row r="359" spans="2:5" ht="15">
      <c r="B359" s="98"/>
      <c r="C359" s="98"/>
      <c r="D359" s="98"/>
      <c r="E359" s="98"/>
    </row>
    <row r="360" spans="2:5" ht="15">
      <c r="B360" s="98"/>
      <c r="C360" s="98"/>
      <c r="D360" s="98"/>
      <c r="E360" s="98"/>
    </row>
    <row r="361" spans="2:5" ht="15">
      <c r="B361" s="98"/>
      <c r="C361" s="98"/>
      <c r="D361" s="98"/>
      <c r="E361" s="98"/>
    </row>
    <row r="362" spans="2:5" ht="15">
      <c r="B362" s="98"/>
      <c r="C362" s="98"/>
      <c r="D362" s="98"/>
      <c r="E362" s="98"/>
    </row>
    <row r="363" spans="2:5" ht="15">
      <c r="B363" s="98"/>
      <c r="C363" s="98"/>
      <c r="D363" s="98"/>
      <c r="E363" s="98"/>
    </row>
    <row r="364" spans="2:5" ht="15">
      <c r="B364" s="98"/>
      <c r="C364" s="98"/>
      <c r="D364" s="98"/>
      <c r="E364" s="98"/>
    </row>
    <row r="365" spans="2:5" ht="15">
      <c r="B365" s="98"/>
      <c r="C365" s="98"/>
      <c r="D365" s="98"/>
      <c r="E365" s="98"/>
    </row>
    <row r="366" spans="2:5" ht="15">
      <c r="B366" s="114"/>
      <c r="C366" s="114"/>
      <c r="D366" s="114"/>
      <c r="E366" s="115"/>
    </row>
    <row r="367" spans="2:5" ht="15">
      <c r="B367" s="114"/>
      <c r="C367" s="114"/>
      <c r="D367" s="114"/>
      <c r="E367" s="107"/>
    </row>
    <row r="368" spans="2:5" ht="15">
      <c r="B368" s="114"/>
      <c r="C368" s="114"/>
      <c r="D368" s="114"/>
      <c r="E368" s="107"/>
    </row>
    <row r="369" spans="2:5" ht="15">
      <c r="B369" s="114"/>
      <c r="C369" s="114"/>
      <c r="D369" s="114"/>
      <c r="E369" s="107"/>
    </row>
    <row r="370" spans="2:5" ht="15">
      <c r="B370" s="114"/>
      <c r="C370" s="114"/>
      <c r="D370" s="114"/>
      <c r="E370" s="107"/>
    </row>
    <row r="371" spans="2:5" ht="15">
      <c r="B371" s="114"/>
      <c r="C371" s="114"/>
      <c r="D371" s="114"/>
      <c r="E371" s="107"/>
    </row>
    <row r="372" spans="2:5" ht="15">
      <c r="B372" s="114"/>
      <c r="C372" s="114"/>
      <c r="D372" s="114"/>
      <c r="E372" s="107"/>
    </row>
    <row r="373" spans="2:5" ht="15">
      <c r="B373" s="114"/>
      <c r="C373" s="114"/>
      <c r="D373" s="114"/>
      <c r="E373" s="107"/>
    </row>
    <row r="374" spans="2:5" ht="15">
      <c r="B374" s="114"/>
      <c r="C374" s="114"/>
      <c r="D374" s="114"/>
      <c r="E374" s="107"/>
    </row>
    <row r="375" spans="2:5" ht="15">
      <c r="B375" s="114"/>
      <c r="C375" s="114"/>
      <c r="D375" s="114"/>
      <c r="E375" s="107"/>
    </row>
    <row r="376" spans="2:5" ht="15">
      <c r="B376" s="114"/>
      <c r="C376" s="114"/>
      <c r="D376" s="114"/>
      <c r="E376" s="107"/>
    </row>
    <row r="377" spans="2:5" ht="15">
      <c r="B377" s="114"/>
      <c r="C377" s="114"/>
      <c r="D377" s="114"/>
      <c r="E377" s="107"/>
    </row>
    <row r="378" spans="2:5" ht="15">
      <c r="B378" s="114"/>
      <c r="C378" s="114"/>
      <c r="D378" s="114"/>
      <c r="E378" s="107"/>
    </row>
    <row r="379" spans="2:5" ht="15">
      <c r="B379" s="114"/>
      <c r="C379" s="114"/>
      <c r="D379" s="114"/>
      <c r="E379" s="107"/>
    </row>
    <row r="380" spans="2:5" ht="15">
      <c r="B380" s="114"/>
      <c r="C380" s="114"/>
      <c r="D380" s="114"/>
      <c r="E380" s="107"/>
    </row>
    <row r="381" spans="2:5" ht="15">
      <c r="B381" s="114"/>
      <c r="C381" s="114"/>
      <c r="D381" s="114"/>
      <c r="E381" s="107"/>
    </row>
    <row r="382" spans="2:5" ht="15">
      <c r="B382" s="114"/>
      <c r="C382" s="114"/>
      <c r="D382" s="114"/>
      <c r="E382" s="107"/>
    </row>
    <row r="383" spans="2:5" ht="15">
      <c r="B383" s="114"/>
      <c r="C383" s="114"/>
      <c r="D383" s="114"/>
      <c r="E383" s="107"/>
    </row>
    <row r="384" spans="2:5" ht="15">
      <c r="B384" s="114"/>
      <c r="C384" s="114"/>
      <c r="D384" s="114"/>
      <c r="E384" s="107"/>
    </row>
    <row r="385" spans="2:5" ht="15">
      <c r="B385" s="114"/>
      <c r="C385" s="114"/>
      <c r="D385" s="114"/>
      <c r="E385" s="107"/>
    </row>
    <row r="386" spans="2:5" ht="15">
      <c r="B386" s="114"/>
      <c r="C386" s="114"/>
      <c r="D386" s="114"/>
      <c r="E386" s="107"/>
    </row>
    <row r="387" spans="2:5" ht="15">
      <c r="B387" s="114"/>
      <c r="C387" s="114"/>
      <c r="D387" s="114"/>
      <c r="E387" s="107"/>
    </row>
    <row r="388" spans="2:5" ht="15">
      <c r="B388" s="114"/>
      <c r="C388" s="114"/>
      <c r="D388" s="114"/>
      <c r="E388" s="107"/>
    </row>
    <row r="389" spans="2:5" ht="15">
      <c r="B389" s="114"/>
      <c r="C389" s="114"/>
      <c r="D389" s="114"/>
      <c r="E389" s="107"/>
    </row>
    <row r="390" spans="2:5" ht="15">
      <c r="B390" s="114"/>
      <c r="C390" s="114"/>
      <c r="D390" s="114"/>
      <c r="E390" s="107"/>
    </row>
    <row r="391" spans="2:5" ht="15">
      <c r="B391" s="114"/>
      <c r="C391" s="114"/>
      <c r="D391" s="114"/>
      <c r="E391" s="107"/>
    </row>
    <row r="392" spans="2:5" ht="15">
      <c r="B392" s="114"/>
      <c r="C392" s="114"/>
      <c r="D392" s="114"/>
      <c r="E392" s="107"/>
    </row>
    <row r="393" spans="2:5" ht="15">
      <c r="B393" s="114"/>
      <c r="C393" s="114"/>
      <c r="D393" s="114"/>
      <c r="E393" s="107"/>
    </row>
    <row r="394" spans="2:5" ht="15">
      <c r="B394" s="114"/>
      <c r="C394" s="114"/>
      <c r="D394" s="114"/>
      <c r="E394" s="107"/>
    </row>
    <row r="395" spans="2:5" ht="15">
      <c r="B395" s="114"/>
      <c r="C395" s="114"/>
      <c r="D395" s="114"/>
      <c r="E395" s="107"/>
    </row>
    <row r="396" spans="2:5" ht="15">
      <c r="B396" s="114"/>
      <c r="C396" s="114"/>
      <c r="D396" s="114"/>
      <c r="E396" s="107"/>
    </row>
    <row r="397" spans="2:5" ht="15">
      <c r="B397" s="114"/>
      <c r="C397" s="114"/>
      <c r="D397" s="114"/>
      <c r="E397" s="107"/>
    </row>
    <row r="398" spans="2:5" ht="15">
      <c r="B398" s="114"/>
      <c r="C398" s="114"/>
      <c r="D398" s="114"/>
      <c r="E398" s="107"/>
    </row>
    <row r="399" spans="2:5" ht="15">
      <c r="B399" s="114"/>
      <c r="C399" s="114"/>
      <c r="D399" s="114"/>
      <c r="E399" s="107"/>
    </row>
    <row r="400" spans="2:5" ht="15">
      <c r="B400" s="114"/>
      <c r="C400" s="114"/>
      <c r="D400" s="114"/>
      <c r="E400" s="107"/>
    </row>
    <row r="401" spans="2:5" ht="15">
      <c r="B401" s="114"/>
      <c r="C401" s="114"/>
      <c r="D401" s="114"/>
      <c r="E401" s="107"/>
    </row>
    <row r="402" ht="15">
      <c r="E402" s="107"/>
    </row>
    <row r="403" ht="15">
      <c r="E403" s="107"/>
    </row>
    <row r="404" spans="2:5" ht="15">
      <c r="B404" s="98"/>
      <c r="C404" s="98"/>
      <c r="D404" s="98"/>
      <c r="E404" s="107"/>
    </row>
    <row r="405" spans="2:5" ht="15">
      <c r="B405" s="98"/>
      <c r="C405" s="98"/>
      <c r="D405" s="98"/>
      <c r="E405" s="107"/>
    </row>
    <row r="406" spans="2:5" ht="15">
      <c r="B406" s="98"/>
      <c r="C406" s="98"/>
      <c r="D406" s="98"/>
      <c r="E406" s="107"/>
    </row>
    <row r="407" spans="2:5" ht="15">
      <c r="B407" s="98"/>
      <c r="C407" s="98"/>
      <c r="D407" s="98"/>
      <c r="E407" s="107"/>
    </row>
    <row r="408" spans="2:5" ht="15">
      <c r="B408" s="98"/>
      <c r="C408" s="98"/>
      <c r="D408" s="98"/>
      <c r="E408" s="107"/>
    </row>
    <row r="409" spans="2:5" ht="15">
      <c r="B409" s="98"/>
      <c r="C409" s="98"/>
      <c r="D409" s="98"/>
      <c r="E409" s="107"/>
    </row>
    <row r="410" spans="2:5" ht="15">
      <c r="B410" s="98"/>
      <c r="C410" s="98"/>
      <c r="D410" s="98"/>
      <c r="E410" s="107"/>
    </row>
    <row r="411" spans="2:5" ht="15">
      <c r="B411" s="98"/>
      <c r="C411" s="98"/>
      <c r="D411" s="98"/>
      <c r="E411" s="107"/>
    </row>
    <row r="412" spans="2:5" ht="15">
      <c r="B412" s="98"/>
      <c r="C412" s="98"/>
      <c r="D412" s="98"/>
      <c r="E412" s="107"/>
    </row>
    <row r="413" spans="2:5" ht="15">
      <c r="B413" s="98"/>
      <c r="C413" s="98"/>
      <c r="D413" s="98"/>
      <c r="E413" s="107"/>
    </row>
    <row r="414" spans="2:5" ht="15">
      <c r="B414" s="98"/>
      <c r="C414" s="98"/>
      <c r="D414" s="98"/>
      <c r="E414" s="107"/>
    </row>
    <row r="415" spans="2:5" ht="15">
      <c r="B415" s="98"/>
      <c r="C415" s="98"/>
      <c r="D415" s="98"/>
      <c r="E415" s="107"/>
    </row>
    <row r="416" spans="2:5" ht="15">
      <c r="B416" s="98"/>
      <c r="C416" s="98"/>
      <c r="D416" s="98"/>
      <c r="E416" s="107"/>
    </row>
    <row r="417" spans="2:5" ht="15">
      <c r="B417" s="98"/>
      <c r="C417" s="98"/>
      <c r="D417" s="98"/>
      <c r="E417" s="107"/>
    </row>
    <row r="418" spans="2:5" ht="15">
      <c r="B418" s="98"/>
      <c r="C418" s="98"/>
      <c r="D418" s="98"/>
      <c r="E418" s="107"/>
    </row>
    <row r="419" spans="2:5" ht="15">
      <c r="B419" s="98"/>
      <c r="C419" s="98"/>
      <c r="D419" s="98"/>
      <c r="E419" s="107"/>
    </row>
    <row r="420" spans="2:5" ht="15">
      <c r="B420" s="98"/>
      <c r="C420" s="98"/>
      <c r="D420" s="98"/>
      <c r="E420" s="107"/>
    </row>
    <row r="421" spans="2:5" ht="15">
      <c r="B421" s="98"/>
      <c r="C421" s="98"/>
      <c r="D421" s="98"/>
      <c r="E421" s="107"/>
    </row>
    <row r="422" spans="2:5" ht="15">
      <c r="B422" s="98"/>
      <c r="C422" s="98"/>
      <c r="D422" s="98"/>
      <c r="E422" s="107"/>
    </row>
    <row r="423" spans="2:5" ht="15">
      <c r="B423" s="98"/>
      <c r="C423" s="98"/>
      <c r="D423" s="98"/>
      <c r="E423" s="107"/>
    </row>
    <row r="424" spans="2:5" ht="15">
      <c r="B424" s="98"/>
      <c r="C424" s="98"/>
      <c r="D424" s="98"/>
      <c r="E424" s="107"/>
    </row>
    <row r="425" spans="2:5" ht="15">
      <c r="B425" s="98"/>
      <c r="C425" s="98"/>
      <c r="D425" s="98"/>
      <c r="E425" s="107"/>
    </row>
    <row r="426" spans="2:5" ht="15">
      <c r="B426" s="98"/>
      <c r="C426" s="98"/>
      <c r="D426" s="98"/>
      <c r="E426" s="107"/>
    </row>
    <row r="427" spans="2:5" ht="15">
      <c r="B427" s="98"/>
      <c r="C427" s="98"/>
      <c r="D427" s="98"/>
      <c r="E427" s="107"/>
    </row>
    <row r="428" spans="2:5" ht="15">
      <c r="B428" s="98"/>
      <c r="C428" s="98"/>
      <c r="D428" s="98"/>
      <c r="E428" s="107"/>
    </row>
    <row r="429" spans="2:5" ht="15">
      <c r="B429" s="98"/>
      <c r="C429" s="98"/>
      <c r="D429" s="98"/>
      <c r="E429" s="107"/>
    </row>
    <row r="430" spans="2:5" ht="15">
      <c r="B430" s="98"/>
      <c r="C430" s="98"/>
      <c r="D430" s="98"/>
      <c r="E430" s="107"/>
    </row>
    <row r="431" spans="2:5" ht="15">
      <c r="B431" s="98"/>
      <c r="C431" s="98"/>
      <c r="D431" s="98"/>
      <c r="E431" s="107"/>
    </row>
    <row r="432" spans="2:5" ht="15">
      <c r="B432" s="98"/>
      <c r="C432" s="98"/>
      <c r="D432" s="98"/>
      <c r="E432" s="107"/>
    </row>
    <row r="433" spans="2:5" ht="15">
      <c r="B433" s="98"/>
      <c r="C433" s="98"/>
      <c r="D433" s="98"/>
      <c r="E433" s="107"/>
    </row>
    <row r="434" spans="2:5" ht="15">
      <c r="B434" s="98"/>
      <c r="C434" s="98"/>
      <c r="D434" s="98"/>
      <c r="E434" s="107"/>
    </row>
    <row r="435" spans="2:5" ht="15">
      <c r="B435" s="98"/>
      <c r="C435" s="98"/>
      <c r="D435" s="98"/>
      <c r="E435" s="107"/>
    </row>
    <row r="436" spans="2:5" ht="15">
      <c r="B436" s="98"/>
      <c r="C436" s="98"/>
      <c r="D436" s="98"/>
      <c r="E436" s="107"/>
    </row>
    <row r="437" spans="2:5" ht="15">
      <c r="B437" s="98"/>
      <c r="C437" s="98"/>
      <c r="D437" s="98"/>
      <c r="E437" s="107"/>
    </row>
    <row r="438" spans="2:5" ht="15">
      <c r="B438" s="98"/>
      <c r="C438" s="98"/>
      <c r="D438" s="98"/>
      <c r="E438" s="107"/>
    </row>
    <row r="439" spans="2:5" ht="15">
      <c r="B439" s="98"/>
      <c r="C439" s="98"/>
      <c r="D439" s="98"/>
      <c r="E439" s="107"/>
    </row>
    <row r="440" spans="2:5" ht="15">
      <c r="B440" s="98"/>
      <c r="C440" s="98"/>
      <c r="D440" s="98"/>
      <c r="E440" s="107"/>
    </row>
    <row r="441" spans="2:5" ht="15">
      <c r="B441" s="98"/>
      <c r="C441" s="98"/>
      <c r="D441" s="98"/>
      <c r="E441" s="107"/>
    </row>
    <row r="442" spans="2:5" ht="15">
      <c r="B442" s="98"/>
      <c r="C442" s="98"/>
      <c r="D442" s="98"/>
      <c r="E442" s="107"/>
    </row>
    <row r="443" spans="2:5" ht="15">
      <c r="B443" s="98"/>
      <c r="C443" s="98"/>
      <c r="D443" s="98"/>
      <c r="E443" s="107"/>
    </row>
    <row r="444" spans="2:5" ht="15">
      <c r="B444" s="98"/>
      <c r="C444" s="98"/>
      <c r="D444" s="98"/>
      <c r="E444" s="107"/>
    </row>
    <row r="445" spans="2:5" ht="15">
      <c r="B445" s="98"/>
      <c r="C445" s="98"/>
      <c r="D445" s="98"/>
      <c r="E445" s="107"/>
    </row>
    <row r="446" spans="2:5" ht="15">
      <c r="B446" s="98"/>
      <c r="C446" s="98"/>
      <c r="D446" s="98"/>
      <c r="E446" s="107"/>
    </row>
    <row r="447" spans="2:5" ht="15">
      <c r="B447" s="98"/>
      <c r="C447" s="98"/>
      <c r="D447" s="98"/>
      <c r="E447" s="107"/>
    </row>
    <row r="448" spans="2:5" ht="15">
      <c r="B448" s="98"/>
      <c r="C448" s="98"/>
      <c r="D448" s="98"/>
      <c r="E448" s="107"/>
    </row>
    <row r="449" spans="2:5" ht="15">
      <c r="B449" s="98"/>
      <c r="C449" s="98"/>
      <c r="D449" s="98"/>
      <c r="E449" s="107"/>
    </row>
    <row r="450" spans="2:5" ht="15">
      <c r="B450" s="98"/>
      <c r="C450" s="98"/>
      <c r="D450" s="98"/>
      <c r="E450" s="107"/>
    </row>
    <row r="451" spans="2:5" ht="15">
      <c r="B451" s="98"/>
      <c r="C451" s="98"/>
      <c r="D451" s="98"/>
      <c r="E451" s="107"/>
    </row>
    <row r="452" spans="2:5" ht="15">
      <c r="B452" s="98"/>
      <c r="C452" s="98"/>
      <c r="D452" s="98"/>
      <c r="E452" s="107"/>
    </row>
    <row r="453" spans="2:5" ht="15">
      <c r="B453" s="98"/>
      <c r="C453" s="98"/>
      <c r="D453" s="98"/>
      <c r="E453" s="107"/>
    </row>
    <row r="454" spans="2:5" ht="15">
      <c r="B454" s="98"/>
      <c r="C454" s="98"/>
      <c r="D454" s="98"/>
      <c r="E454" s="107"/>
    </row>
    <row r="455" spans="2:5" ht="15">
      <c r="B455" s="98"/>
      <c r="C455" s="98"/>
      <c r="D455" s="98"/>
      <c r="E455" s="107"/>
    </row>
    <row r="456" spans="2:5" ht="15">
      <c r="B456" s="98"/>
      <c r="C456" s="98"/>
      <c r="D456" s="98"/>
      <c r="E456" s="107"/>
    </row>
    <row r="457" spans="2:5" ht="15">
      <c r="B457" s="98"/>
      <c r="C457" s="98"/>
      <c r="D457" s="98"/>
      <c r="E457" s="107"/>
    </row>
    <row r="458" spans="2:5" ht="15">
      <c r="B458" s="98"/>
      <c r="C458" s="98"/>
      <c r="D458" s="98"/>
      <c r="E458" s="107"/>
    </row>
    <row r="459" spans="2:5" ht="15">
      <c r="B459" s="98"/>
      <c r="C459" s="98"/>
      <c r="D459" s="98"/>
      <c r="E459" s="107"/>
    </row>
    <row r="460" spans="2:5" ht="15">
      <c r="B460" s="98"/>
      <c r="C460" s="98"/>
      <c r="D460" s="98"/>
      <c r="E460" s="107"/>
    </row>
    <row r="461" spans="2:5" ht="15">
      <c r="B461" s="98"/>
      <c r="C461" s="98"/>
      <c r="D461" s="98"/>
      <c r="E461" s="107"/>
    </row>
    <row r="462" spans="2:5" ht="15">
      <c r="B462" s="98"/>
      <c r="C462" s="98"/>
      <c r="D462" s="98"/>
      <c r="E462" s="107"/>
    </row>
    <row r="463" spans="2:5" ht="15">
      <c r="B463" s="98"/>
      <c r="C463" s="98"/>
      <c r="D463" s="98"/>
      <c r="E463" s="107"/>
    </row>
    <row r="464" spans="2:5" ht="15">
      <c r="B464" s="98"/>
      <c r="C464" s="98"/>
      <c r="D464" s="98"/>
      <c r="E464" s="107"/>
    </row>
    <row r="465" spans="2:5" ht="15">
      <c r="B465" s="98"/>
      <c r="C465" s="98"/>
      <c r="D465" s="98"/>
      <c r="E465" s="107"/>
    </row>
    <row r="466" spans="2:5" ht="15">
      <c r="B466" s="98"/>
      <c r="C466" s="98"/>
      <c r="D466" s="98"/>
      <c r="E466" s="107"/>
    </row>
    <row r="467" spans="2:5" ht="15">
      <c r="B467" s="98"/>
      <c r="C467" s="98"/>
      <c r="D467" s="98"/>
      <c r="E467" s="107"/>
    </row>
    <row r="468" spans="2:5" ht="15">
      <c r="B468" s="98"/>
      <c r="C468" s="98"/>
      <c r="D468" s="98"/>
      <c r="E468" s="107"/>
    </row>
    <row r="469" spans="2:5" ht="15">
      <c r="B469" s="98"/>
      <c r="C469" s="98"/>
      <c r="D469" s="98"/>
      <c r="E469" s="107"/>
    </row>
    <row r="470" spans="2:5" ht="15">
      <c r="B470" s="98"/>
      <c r="C470" s="98"/>
      <c r="D470" s="98"/>
      <c r="E470" s="107"/>
    </row>
    <row r="471" spans="2:5" ht="15">
      <c r="B471" s="98"/>
      <c r="C471" s="98"/>
      <c r="D471" s="98"/>
      <c r="E471" s="107"/>
    </row>
    <row r="472" spans="2:5" ht="15">
      <c r="B472" s="98"/>
      <c r="C472" s="98"/>
      <c r="D472" s="98"/>
      <c r="E472" s="107"/>
    </row>
    <row r="473" spans="2:5" ht="15">
      <c r="B473" s="98"/>
      <c r="C473" s="98"/>
      <c r="D473" s="98"/>
      <c r="E473" s="107"/>
    </row>
    <row r="474" spans="2:5" ht="15">
      <c r="B474" s="98"/>
      <c r="C474" s="98"/>
      <c r="D474" s="98"/>
      <c r="E474" s="107"/>
    </row>
    <row r="475" spans="2:5" ht="15">
      <c r="B475" s="98"/>
      <c r="C475" s="98"/>
      <c r="D475" s="98"/>
      <c r="E475" s="107"/>
    </row>
    <row r="476" spans="2:5" ht="15">
      <c r="B476" s="98"/>
      <c r="C476" s="98"/>
      <c r="D476" s="98"/>
      <c r="E476" s="107"/>
    </row>
    <row r="477" spans="2:5" ht="15">
      <c r="B477" s="98"/>
      <c r="C477" s="98"/>
      <c r="D477" s="98"/>
      <c r="E477" s="107"/>
    </row>
    <row r="478" spans="2:5" ht="15">
      <c r="B478" s="98"/>
      <c r="C478" s="98"/>
      <c r="D478" s="98"/>
      <c r="E478" s="107"/>
    </row>
    <row r="479" spans="2:5" ht="15">
      <c r="B479" s="98"/>
      <c r="C479" s="98"/>
      <c r="D479" s="98"/>
      <c r="E479" s="107"/>
    </row>
    <row r="480" spans="2:5" ht="15">
      <c r="B480" s="98"/>
      <c r="C480" s="98"/>
      <c r="D480" s="98"/>
      <c r="E480" s="107"/>
    </row>
    <row r="481" spans="2:5" ht="15">
      <c r="B481" s="98"/>
      <c r="C481" s="98"/>
      <c r="D481" s="98"/>
      <c r="E481" s="107"/>
    </row>
    <row r="482" spans="2:5" ht="15">
      <c r="B482" s="98"/>
      <c r="C482" s="98"/>
      <c r="D482" s="98"/>
      <c r="E482" s="107"/>
    </row>
    <row r="483" spans="2:5" ht="15">
      <c r="B483" s="98"/>
      <c r="C483" s="98"/>
      <c r="D483" s="98"/>
      <c r="E483" s="107"/>
    </row>
    <row r="484" spans="2:5" ht="15">
      <c r="B484" s="98"/>
      <c r="C484" s="98"/>
      <c r="D484" s="98"/>
      <c r="E484" s="107"/>
    </row>
    <row r="485" spans="2:5" ht="15">
      <c r="B485" s="98"/>
      <c r="C485" s="98"/>
      <c r="D485" s="98"/>
      <c r="E485" s="107"/>
    </row>
    <row r="486" spans="2:5" ht="15">
      <c r="B486" s="98"/>
      <c r="C486" s="98"/>
      <c r="D486" s="98"/>
      <c r="E486" s="107"/>
    </row>
    <row r="487" spans="2:5" ht="15">
      <c r="B487" s="98"/>
      <c r="C487" s="98"/>
      <c r="D487" s="98"/>
      <c r="E487" s="107"/>
    </row>
    <row r="488" spans="2:5" ht="15">
      <c r="B488" s="98"/>
      <c r="C488" s="98"/>
      <c r="D488" s="98"/>
      <c r="E488" s="107"/>
    </row>
    <row r="489" spans="2:5" ht="15">
      <c r="B489" s="98"/>
      <c r="C489" s="98"/>
      <c r="D489" s="98"/>
      <c r="E489" s="107"/>
    </row>
    <row r="490" spans="2:5" ht="15">
      <c r="B490" s="98"/>
      <c r="C490" s="98"/>
      <c r="D490" s="98"/>
      <c r="E490" s="107"/>
    </row>
    <row r="491" spans="2:5" ht="15">
      <c r="B491" s="98"/>
      <c r="C491" s="98"/>
      <c r="D491" s="98"/>
      <c r="E491" s="107"/>
    </row>
    <row r="492" spans="2:5" ht="15">
      <c r="B492" s="98"/>
      <c r="C492" s="98"/>
      <c r="D492" s="98"/>
      <c r="E492" s="107"/>
    </row>
    <row r="493" spans="2:5" ht="15">
      <c r="B493" s="98"/>
      <c r="C493" s="98"/>
      <c r="D493" s="98"/>
      <c r="E493" s="107"/>
    </row>
    <row r="494" spans="2:5" ht="15">
      <c r="B494" s="98"/>
      <c r="C494" s="98"/>
      <c r="D494" s="98"/>
      <c r="E494" s="107"/>
    </row>
    <row r="495" spans="2:5" ht="15">
      <c r="B495" s="98"/>
      <c r="C495" s="98"/>
      <c r="D495" s="98"/>
      <c r="E495" s="107"/>
    </row>
    <row r="496" spans="2:5" ht="15">
      <c r="B496" s="98"/>
      <c r="C496" s="98"/>
      <c r="D496" s="98"/>
      <c r="E496" s="107"/>
    </row>
    <row r="497" spans="2:5" ht="15">
      <c r="B497" s="98"/>
      <c r="C497" s="98"/>
      <c r="D497" s="98"/>
      <c r="E497" s="107"/>
    </row>
    <row r="498" spans="2:5" ht="15">
      <c r="B498" s="98"/>
      <c r="C498" s="98"/>
      <c r="D498" s="98"/>
      <c r="E498" s="107"/>
    </row>
    <row r="499" spans="2:5" ht="15">
      <c r="B499" s="98"/>
      <c r="C499" s="98"/>
      <c r="D499" s="98"/>
      <c r="E499" s="107"/>
    </row>
    <row r="500" spans="2:5" ht="15">
      <c r="B500" s="98"/>
      <c r="C500" s="98"/>
      <c r="D500" s="98"/>
      <c r="E500" s="107"/>
    </row>
    <row r="501" spans="2:5" ht="15">
      <c r="B501" s="98"/>
      <c r="C501" s="98"/>
      <c r="D501" s="98"/>
      <c r="E501" s="107"/>
    </row>
    <row r="502" spans="2:5" ht="15">
      <c r="B502" s="98"/>
      <c r="C502" s="98"/>
      <c r="D502" s="98"/>
      <c r="E502" s="107"/>
    </row>
    <row r="503" spans="2:5" ht="15">
      <c r="B503" s="98"/>
      <c r="C503" s="98"/>
      <c r="D503" s="98"/>
      <c r="E503" s="107"/>
    </row>
    <row r="504" spans="2:5" ht="15">
      <c r="B504" s="98"/>
      <c r="C504" s="98"/>
      <c r="D504" s="98"/>
      <c r="E504" s="107"/>
    </row>
    <row r="505" spans="2:5" ht="15">
      <c r="B505" s="98"/>
      <c r="C505" s="98"/>
      <c r="D505" s="98"/>
      <c r="E505" s="107"/>
    </row>
    <row r="506" spans="2:5" ht="15">
      <c r="B506" s="98"/>
      <c r="C506" s="98"/>
      <c r="D506" s="98"/>
      <c r="E506" s="107"/>
    </row>
    <row r="507" spans="2:5" ht="15">
      <c r="B507" s="98"/>
      <c r="C507" s="98"/>
      <c r="D507" s="98"/>
      <c r="E507" s="107"/>
    </row>
    <row r="508" spans="2:5" ht="15">
      <c r="B508" s="98"/>
      <c r="C508" s="98"/>
      <c r="D508" s="98"/>
      <c r="E508" s="107"/>
    </row>
    <row r="509" spans="2:5" ht="15">
      <c r="B509" s="98"/>
      <c r="C509" s="98"/>
      <c r="D509" s="98"/>
      <c r="E509" s="107"/>
    </row>
    <row r="510" spans="2:5" ht="15">
      <c r="B510" s="98"/>
      <c r="C510" s="98"/>
      <c r="D510" s="98"/>
      <c r="E510" s="107"/>
    </row>
    <row r="511" spans="2:5" ht="15">
      <c r="B511" s="98"/>
      <c r="C511" s="98"/>
      <c r="D511" s="98"/>
      <c r="E511" s="107"/>
    </row>
    <row r="512" spans="2:5" ht="15">
      <c r="B512" s="98"/>
      <c r="C512" s="98"/>
      <c r="D512" s="98"/>
      <c r="E512" s="107"/>
    </row>
    <row r="513" spans="2:5" ht="15">
      <c r="B513" s="98"/>
      <c r="C513" s="98"/>
      <c r="D513" s="98"/>
      <c r="E513" s="107"/>
    </row>
    <row r="514" spans="2:5" ht="15">
      <c r="B514" s="98"/>
      <c r="C514" s="98"/>
      <c r="D514" s="98"/>
      <c r="E514" s="107"/>
    </row>
    <row r="515" spans="2:5" ht="15">
      <c r="B515" s="98"/>
      <c r="C515" s="98"/>
      <c r="D515" s="98"/>
      <c r="E515" s="107"/>
    </row>
    <row r="516" spans="2:5" ht="15">
      <c r="B516" s="98"/>
      <c r="C516" s="98"/>
      <c r="D516" s="98"/>
      <c r="E516" s="107"/>
    </row>
    <row r="517" spans="2:5" ht="15">
      <c r="B517" s="98"/>
      <c r="C517" s="98"/>
      <c r="D517" s="98"/>
      <c r="E517" s="107"/>
    </row>
    <row r="518" spans="2:5" ht="15">
      <c r="B518" s="98"/>
      <c r="C518" s="98"/>
      <c r="D518" s="98"/>
      <c r="E518" s="107"/>
    </row>
    <row r="519" spans="2:5" ht="15">
      <c r="B519" s="98"/>
      <c r="C519" s="98"/>
      <c r="D519" s="98"/>
      <c r="E519" s="107"/>
    </row>
    <row r="520" spans="2:5" ht="15">
      <c r="B520" s="98"/>
      <c r="C520" s="98"/>
      <c r="D520" s="98"/>
      <c r="E520" s="107"/>
    </row>
    <row r="521" spans="2:5" ht="15">
      <c r="B521" s="98"/>
      <c r="C521" s="98"/>
      <c r="D521" s="98"/>
      <c r="E521" s="107"/>
    </row>
    <row r="522" spans="2:5" ht="15">
      <c r="B522" s="98"/>
      <c r="C522" s="98"/>
      <c r="D522" s="98"/>
      <c r="E522" s="107"/>
    </row>
    <row r="523" spans="2:5" ht="15">
      <c r="B523" s="98"/>
      <c r="C523" s="98"/>
      <c r="D523" s="98"/>
      <c r="E523" s="107"/>
    </row>
    <row r="524" spans="2:5" ht="15">
      <c r="B524" s="98"/>
      <c r="C524" s="98"/>
      <c r="D524" s="98"/>
      <c r="E524" s="107"/>
    </row>
    <row r="525" spans="2:5" ht="15">
      <c r="B525" s="98"/>
      <c r="C525" s="98"/>
      <c r="D525" s="98"/>
      <c r="E525" s="107"/>
    </row>
    <row r="526" spans="2:5" ht="15">
      <c r="B526" s="98"/>
      <c r="C526" s="98"/>
      <c r="D526" s="98"/>
      <c r="E526" s="107"/>
    </row>
    <row r="527" spans="2:5" ht="15">
      <c r="B527" s="98"/>
      <c r="C527" s="98"/>
      <c r="D527" s="98"/>
      <c r="E527" s="107"/>
    </row>
    <row r="528" spans="2:5" ht="15">
      <c r="B528" s="98"/>
      <c r="C528" s="98"/>
      <c r="D528" s="98"/>
      <c r="E528" s="107"/>
    </row>
    <row r="529" spans="2:5" ht="15">
      <c r="B529" s="98"/>
      <c r="C529" s="98"/>
      <c r="D529" s="98"/>
      <c r="E529" s="107"/>
    </row>
    <row r="530" spans="2:5" ht="15">
      <c r="B530" s="98"/>
      <c r="C530" s="98"/>
      <c r="D530" s="98"/>
      <c r="E530" s="107"/>
    </row>
    <row r="531" spans="2:5" ht="15">
      <c r="B531" s="98"/>
      <c r="C531" s="98"/>
      <c r="D531" s="98"/>
      <c r="E531" s="107"/>
    </row>
    <row r="532" spans="2:5" ht="15">
      <c r="B532" s="98"/>
      <c r="C532" s="98"/>
      <c r="D532" s="98"/>
      <c r="E532" s="107"/>
    </row>
    <row r="533" spans="2:5" ht="15">
      <c r="B533" s="98"/>
      <c r="C533" s="98"/>
      <c r="D533" s="98"/>
      <c r="E533" s="107"/>
    </row>
    <row r="534" spans="2:5" ht="15">
      <c r="B534" s="98"/>
      <c r="C534" s="98"/>
      <c r="D534" s="98"/>
      <c r="E534" s="107"/>
    </row>
    <row r="535" spans="2:5" ht="15">
      <c r="B535" s="98"/>
      <c r="C535" s="98"/>
      <c r="D535" s="98"/>
      <c r="E535" s="107"/>
    </row>
    <row r="536" spans="2:5" ht="15">
      <c r="B536" s="98"/>
      <c r="C536" s="98"/>
      <c r="D536" s="98"/>
      <c r="E536" s="107"/>
    </row>
    <row r="537" spans="2:5" ht="15">
      <c r="B537" s="98"/>
      <c r="C537" s="98"/>
      <c r="D537" s="98"/>
      <c r="E537" s="107"/>
    </row>
    <row r="538" spans="2:5" ht="15">
      <c r="B538" s="98"/>
      <c r="C538" s="98"/>
      <c r="D538" s="98"/>
      <c r="E538" s="107"/>
    </row>
    <row r="539" spans="2:5" ht="15">
      <c r="B539" s="98"/>
      <c r="C539" s="98"/>
      <c r="D539" s="98"/>
      <c r="E539" s="107"/>
    </row>
    <row r="540" spans="2:5" ht="15">
      <c r="B540" s="98"/>
      <c r="C540" s="98"/>
      <c r="D540" s="98"/>
      <c r="E540" s="107"/>
    </row>
    <row r="541" spans="2:5" ht="15">
      <c r="B541" s="98"/>
      <c r="C541" s="98"/>
      <c r="D541" s="98"/>
      <c r="E541" s="107"/>
    </row>
    <row r="542" spans="2:5" ht="15">
      <c r="B542" s="98"/>
      <c r="C542" s="98"/>
      <c r="D542" s="98"/>
      <c r="E542" s="107"/>
    </row>
    <row r="543" spans="2:5" ht="15">
      <c r="B543" s="98"/>
      <c r="C543" s="98"/>
      <c r="D543" s="98"/>
      <c r="E543" s="107"/>
    </row>
    <row r="544" spans="2:5" ht="15">
      <c r="B544" s="98"/>
      <c r="C544" s="98"/>
      <c r="D544" s="98"/>
      <c r="E544" s="107"/>
    </row>
    <row r="545" spans="2:5" ht="15">
      <c r="B545" s="98"/>
      <c r="C545" s="98"/>
      <c r="D545" s="98"/>
      <c r="E545" s="107"/>
    </row>
    <row r="546" spans="2:5" ht="15">
      <c r="B546" s="98"/>
      <c r="C546" s="98"/>
      <c r="D546" s="98"/>
      <c r="E546" s="107"/>
    </row>
    <row r="547" spans="2:5" ht="15">
      <c r="B547" s="98"/>
      <c r="C547" s="98"/>
      <c r="D547" s="98"/>
      <c r="E547" s="107"/>
    </row>
    <row r="548" spans="2:5" ht="15">
      <c r="B548" s="98"/>
      <c r="C548" s="98"/>
      <c r="D548" s="98"/>
      <c r="E548" s="107"/>
    </row>
    <row r="549" spans="2:5" ht="15">
      <c r="B549" s="98"/>
      <c r="C549" s="98"/>
      <c r="D549" s="98"/>
      <c r="E549" s="107"/>
    </row>
    <row r="550" spans="2:5" ht="15">
      <c r="B550" s="98"/>
      <c r="C550" s="98"/>
      <c r="D550" s="98"/>
      <c r="E550" s="107"/>
    </row>
    <row r="551" spans="2:5" ht="15">
      <c r="B551" s="98"/>
      <c r="C551" s="98"/>
      <c r="D551" s="98"/>
      <c r="E551" s="107"/>
    </row>
    <row r="552" spans="2:5" ht="15">
      <c r="B552" s="98"/>
      <c r="C552" s="98"/>
      <c r="D552" s="98"/>
      <c r="E552" s="107"/>
    </row>
    <row r="553" spans="2:5" ht="15">
      <c r="B553" s="98"/>
      <c r="C553" s="98"/>
      <c r="D553" s="98"/>
      <c r="E553" s="107"/>
    </row>
    <row r="554" spans="2:5" ht="15">
      <c r="B554" s="98"/>
      <c r="C554" s="98"/>
      <c r="D554" s="98"/>
      <c r="E554" s="107"/>
    </row>
    <row r="555" spans="2:5" ht="15">
      <c r="B555" s="98"/>
      <c r="C555" s="98"/>
      <c r="D555" s="98"/>
      <c r="E555" s="107"/>
    </row>
    <row r="556" spans="2:5" ht="15">
      <c r="B556" s="98"/>
      <c r="C556" s="98"/>
      <c r="D556" s="98"/>
      <c r="E556" s="107"/>
    </row>
    <row r="557" spans="2:5" ht="15">
      <c r="B557" s="98"/>
      <c r="C557" s="98"/>
      <c r="D557" s="98"/>
      <c r="E557" s="107"/>
    </row>
    <row r="558" spans="2:5" ht="15">
      <c r="B558" s="98"/>
      <c r="C558" s="98"/>
      <c r="D558" s="98"/>
      <c r="E558" s="107"/>
    </row>
    <row r="559" spans="2:5" ht="15">
      <c r="B559" s="98"/>
      <c r="C559" s="98"/>
      <c r="D559" s="98"/>
      <c r="E559" s="107"/>
    </row>
    <row r="560" spans="2:5" ht="15">
      <c r="B560" s="98"/>
      <c r="C560" s="98"/>
      <c r="D560" s="98"/>
      <c r="E560" s="107"/>
    </row>
    <row r="561" spans="2:5" ht="15">
      <c r="B561" s="98"/>
      <c r="C561" s="98"/>
      <c r="D561" s="98"/>
      <c r="E561" s="107"/>
    </row>
    <row r="562" spans="2:5" ht="15">
      <c r="B562" s="98"/>
      <c r="C562" s="98"/>
      <c r="D562" s="98"/>
      <c r="E562" s="107"/>
    </row>
    <row r="563" spans="2:5" ht="15">
      <c r="B563" s="98"/>
      <c r="C563" s="98"/>
      <c r="D563" s="98"/>
      <c r="E563" s="107"/>
    </row>
    <row r="564" spans="2:5" ht="15">
      <c r="B564" s="98"/>
      <c r="C564" s="98"/>
      <c r="D564" s="98"/>
      <c r="E564" s="107"/>
    </row>
    <row r="565" spans="2:5" ht="15">
      <c r="B565" s="98"/>
      <c r="C565" s="98"/>
      <c r="D565" s="98"/>
      <c r="E565" s="107"/>
    </row>
    <row r="566" spans="2:5" ht="15">
      <c r="B566" s="98"/>
      <c r="C566" s="98"/>
      <c r="D566" s="98"/>
      <c r="E566" s="107"/>
    </row>
    <row r="567" spans="2:5" ht="15">
      <c r="B567" s="98"/>
      <c r="C567" s="98"/>
      <c r="D567" s="98"/>
      <c r="E567" s="107"/>
    </row>
    <row r="568" spans="2:5" ht="15">
      <c r="B568" s="98"/>
      <c r="C568" s="98"/>
      <c r="D568" s="98"/>
      <c r="E568" s="107"/>
    </row>
    <row r="569" spans="2:5" ht="15">
      <c r="B569" s="98"/>
      <c r="C569" s="98"/>
      <c r="D569" s="98"/>
      <c r="E569" s="107"/>
    </row>
    <row r="570" spans="2:5" ht="15">
      <c r="B570" s="98"/>
      <c r="C570" s="98"/>
      <c r="D570" s="98"/>
      <c r="E570" s="107"/>
    </row>
    <row r="571" spans="2:5" ht="15">
      <c r="B571" s="98"/>
      <c r="C571" s="98"/>
      <c r="D571" s="98"/>
      <c r="E571" s="107"/>
    </row>
    <row r="572" spans="2:5" ht="15">
      <c r="B572" s="98"/>
      <c r="C572" s="98"/>
      <c r="D572" s="98"/>
      <c r="E572" s="107"/>
    </row>
    <row r="573" spans="2:5" ht="15">
      <c r="B573" s="98"/>
      <c r="C573" s="98"/>
      <c r="D573" s="98"/>
      <c r="E573" s="107"/>
    </row>
    <row r="574" spans="2:5" ht="15">
      <c r="B574" s="98"/>
      <c r="C574" s="98"/>
      <c r="D574" s="98"/>
      <c r="E574" s="107"/>
    </row>
    <row r="575" spans="2:5" ht="15">
      <c r="B575" s="98"/>
      <c r="C575" s="98"/>
      <c r="D575" s="98"/>
      <c r="E575" s="107"/>
    </row>
    <row r="576" spans="2:5" ht="15">
      <c r="B576" s="98"/>
      <c r="C576" s="98"/>
      <c r="D576" s="98"/>
      <c r="E576" s="107"/>
    </row>
    <row r="577" spans="2:5" ht="15">
      <c r="B577" s="98"/>
      <c r="C577" s="98"/>
      <c r="D577" s="98"/>
      <c r="E577" s="107"/>
    </row>
    <row r="578" spans="2:5" ht="15">
      <c r="B578" s="98"/>
      <c r="C578" s="98"/>
      <c r="D578" s="98"/>
      <c r="E578" s="107"/>
    </row>
    <row r="579" spans="2:5" ht="15">
      <c r="B579" s="98"/>
      <c r="C579" s="98"/>
      <c r="D579" s="98"/>
      <c r="E579" s="107"/>
    </row>
    <row r="580" spans="2:5" ht="15">
      <c r="B580" s="98"/>
      <c r="C580" s="98"/>
      <c r="D580" s="98"/>
      <c r="E580" s="107"/>
    </row>
    <row r="581" spans="2:5" ht="15">
      <c r="B581" s="98"/>
      <c r="C581" s="98"/>
      <c r="D581" s="98"/>
      <c r="E581" s="107"/>
    </row>
    <row r="582" spans="2:5" ht="15">
      <c r="B582" s="98"/>
      <c r="C582" s="98"/>
      <c r="D582" s="98"/>
      <c r="E582" s="107"/>
    </row>
    <row r="583" spans="2:5" ht="15">
      <c r="B583" s="98"/>
      <c r="C583" s="98"/>
      <c r="D583" s="98"/>
      <c r="E583" s="107"/>
    </row>
    <row r="584" spans="2:5" ht="15">
      <c r="B584" s="98"/>
      <c r="C584" s="98"/>
      <c r="D584" s="98"/>
      <c r="E584" s="107"/>
    </row>
    <row r="585" spans="2:5" ht="15">
      <c r="B585" s="98"/>
      <c r="C585" s="98"/>
      <c r="D585" s="98"/>
      <c r="E585" s="107"/>
    </row>
    <row r="586" spans="2:5" ht="15">
      <c r="B586" s="98"/>
      <c r="C586" s="98"/>
      <c r="D586" s="98"/>
      <c r="E586" s="107"/>
    </row>
    <row r="587" spans="2:5" ht="15">
      <c r="B587" s="98"/>
      <c r="C587" s="98"/>
      <c r="D587" s="98"/>
      <c r="E587" s="107"/>
    </row>
    <row r="588" spans="2:5" ht="15">
      <c r="B588" s="98"/>
      <c r="C588" s="98"/>
      <c r="D588" s="98"/>
      <c r="E588" s="107"/>
    </row>
    <row r="589" spans="2:5" ht="15">
      <c r="B589" s="98"/>
      <c r="C589" s="98"/>
      <c r="D589" s="98"/>
      <c r="E589" s="107"/>
    </row>
    <row r="590" spans="2:5" ht="15">
      <c r="B590" s="98"/>
      <c r="C590" s="98"/>
      <c r="D590" s="98"/>
      <c r="E590" s="107"/>
    </row>
    <row r="591" spans="2:5" ht="15">
      <c r="B591" s="98"/>
      <c r="C591" s="98"/>
      <c r="D591" s="98"/>
      <c r="E591" s="107"/>
    </row>
    <row r="592" spans="2:5" ht="15">
      <c r="B592" s="98"/>
      <c r="C592" s="98"/>
      <c r="D592" s="98"/>
      <c r="E592" s="107"/>
    </row>
    <row r="593" spans="2:5" ht="15">
      <c r="B593" s="98"/>
      <c r="C593" s="98"/>
      <c r="D593" s="98"/>
      <c r="E593" s="107"/>
    </row>
    <row r="594" spans="2:5" ht="15">
      <c r="B594" s="98"/>
      <c r="C594" s="98"/>
      <c r="D594" s="98"/>
      <c r="E594" s="107"/>
    </row>
    <row r="595" spans="2:5" ht="15">
      <c r="B595" s="98"/>
      <c r="C595" s="98"/>
      <c r="D595" s="98"/>
      <c r="E595" s="107"/>
    </row>
    <row r="596" spans="2:5" ht="15">
      <c r="B596" s="98"/>
      <c r="C596" s="98"/>
      <c r="D596" s="98"/>
      <c r="E596" s="107"/>
    </row>
    <row r="597" spans="2:5" ht="15">
      <c r="B597" s="98"/>
      <c r="C597" s="98"/>
      <c r="D597" s="98"/>
      <c r="E597" s="107"/>
    </row>
    <row r="598" spans="2:5" ht="15">
      <c r="B598" s="98"/>
      <c r="C598" s="98"/>
      <c r="D598" s="98"/>
      <c r="E598" s="107"/>
    </row>
    <row r="599" spans="2:5" ht="15">
      <c r="B599" s="98"/>
      <c r="C599" s="98"/>
      <c r="D599" s="98"/>
      <c r="E599" s="107"/>
    </row>
    <row r="600" spans="2:5" ht="15">
      <c r="B600" s="98"/>
      <c r="C600" s="98"/>
      <c r="D600" s="98"/>
      <c r="E600" s="107"/>
    </row>
    <row r="601" spans="2:5" ht="15">
      <c r="B601" s="98"/>
      <c r="C601" s="98"/>
      <c r="D601" s="98"/>
      <c r="E601" s="107"/>
    </row>
    <row r="602" spans="2:5" ht="15">
      <c r="B602" s="98"/>
      <c r="C602" s="98"/>
      <c r="D602" s="98"/>
      <c r="E602" s="107"/>
    </row>
    <row r="603" spans="2:5" ht="15">
      <c r="B603" s="98"/>
      <c r="C603" s="98"/>
      <c r="D603" s="98"/>
      <c r="E603" s="107"/>
    </row>
    <row r="604" spans="2:5" ht="15">
      <c r="B604" s="98"/>
      <c r="C604" s="98"/>
      <c r="D604" s="98"/>
      <c r="E604" s="107"/>
    </row>
    <row r="605" spans="2:5" ht="15">
      <c r="B605" s="98"/>
      <c r="C605" s="98"/>
      <c r="D605" s="98"/>
      <c r="E605" s="107"/>
    </row>
    <row r="606" spans="2:5" ht="15">
      <c r="B606" s="98"/>
      <c r="C606" s="98"/>
      <c r="D606" s="98"/>
      <c r="E606" s="107"/>
    </row>
    <row r="607" spans="2:5" ht="15">
      <c r="B607" s="98"/>
      <c r="C607" s="98"/>
      <c r="D607" s="98"/>
      <c r="E607" s="107"/>
    </row>
    <row r="608" spans="2:5" ht="15">
      <c r="B608" s="98"/>
      <c r="C608" s="98"/>
      <c r="D608" s="98"/>
      <c r="E608" s="107"/>
    </row>
    <row r="609" spans="2:5" ht="15">
      <c r="B609" s="98"/>
      <c r="C609" s="98"/>
      <c r="D609" s="98"/>
      <c r="E609" s="107"/>
    </row>
    <row r="610" spans="2:5" ht="15">
      <c r="B610" s="98"/>
      <c r="C610" s="98"/>
      <c r="D610" s="98"/>
      <c r="E610" s="107"/>
    </row>
    <row r="611" spans="2:5" ht="15">
      <c r="B611" s="98"/>
      <c r="C611" s="98"/>
      <c r="D611" s="98"/>
      <c r="E611" s="107"/>
    </row>
    <row r="612" spans="2:5" ht="15">
      <c r="B612" s="98"/>
      <c r="C612" s="98"/>
      <c r="D612" s="98"/>
      <c r="E612" s="107"/>
    </row>
    <row r="613" spans="2:5" ht="15">
      <c r="B613" s="98"/>
      <c r="C613" s="98"/>
      <c r="D613" s="98"/>
      <c r="E613" s="107"/>
    </row>
    <row r="614" spans="2:5" ht="15">
      <c r="B614" s="98"/>
      <c r="C614" s="98"/>
      <c r="D614" s="98"/>
      <c r="E614" s="107"/>
    </row>
    <row r="615" spans="2:5" ht="15">
      <c r="B615" s="98"/>
      <c r="C615" s="98"/>
      <c r="D615" s="98"/>
      <c r="E615" s="107"/>
    </row>
    <row r="616" spans="2:5" ht="15">
      <c r="B616" s="98"/>
      <c r="C616" s="98"/>
      <c r="D616" s="98"/>
      <c r="E616" s="107"/>
    </row>
    <row r="617" spans="2:5" ht="15">
      <c r="B617" s="98"/>
      <c r="C617" s="98"/>
      <c r="D617" s="98"/>
      <c r="E617" s="107"/>
    </row>
    <row r="618" spans="2:5" ht="15">
      <c r="B618" s="98"/>
      <c r="C618" s="98"/>
      <c r="D618" s="98"/>
      <c r="E618" s="107"/>
    </row>
    <row r="619" spans="2:5" ht="15">
      <c r="B619" s="98"/>
      <c r="C619" s="98"/>
      <c r="D619" s="98"/>
      <c r="E619" s="107"/>
    </row>
    <row r="620" spans="2:5" ht="15">
      <c r="B620" s="98"/>
      <c r="C620" s="98"/>
      <c r="D620" s="98"/>
      <c r="E620" s="107"/>
    </row>
    <row r="621" spans="2:5" ht="15">
      <c r="B621" s="98"/>
      <c r="C621" s="98"/>
      <c r="D621" s="98"/>
      <c r="E621" s="107"/>
    </row>
    <row r="622" spans="2:5" ht="15">
      <c r="B622" s="98"/>
      <c r="C622" s="98"/>
      <c r="D622" s="98"/>
      <c r="E622" s="107"/>
    </row>
    <row r="623" spans="2:5" ht="15">
      <c r="B623" s="98"/>
      <c r="C623" s="98"/>
      <c r="D623" s="98"/>
      <c r="E623" s="107"/>
    </row>
    <row r="624" spans="2:5" ht="15">
      <c r="B624" s="98"/>
      <c r="C624" s="98"/>
      <c r="D624" s="98"/>
      <c r="E624" s="107"/>
    </row>
    <row r="625" spans="2:5" ht="15">
      <c r="B625" s="98"/>
      <c r="C625" s="98"/>
      <c r="D625" s="98"/>
      <c r="E625" s="107"/>
    </row>
    <row r="626" spans="2:5" ht="15">
      <c r="B626" s="98"/>
      <c r="C626" s="98"/>
      <c r="D626" s="98"/>
      <c r="E626" s="107"/>
    </row>
    <row r="627" spans="2:5" ht="15">
      <c r="B627" s="98"/>
      <c r="C627" s="98"/>
      <c r="D627" s="98"/>
      <c r="E627" s="107"/>
    </row>
    <row r="628" spans="2:5" ht="15">
      <c r="B628" s="98"/>
      <c r="C628" s="98"/>
      <c r="D628" s="98"/>
      <c r="E628" s="107"/>
    </row>
    <row r="629" spans="2:5" ht="15">
      <c r="B629" s="98"/>
      <c r="C629" s="98"/>
      <c r="D629" s="98"/>
      <c r="E629" s="107"/>
    </row>
    <row r="630" spans="2:5" ht="15">
      <c r="B630" s="98"/>
      <c r="C630" s="98"/>
      <c r="D630" s="98"/>
      <c r="E630" s="107"/>
    </row>
    <row r="631" spans="2:5" ht="15">
      <c r="B631" s="98"/>
      <c r="C631" s="98"/>
      <c r="D631" s="98"/>
      <c r="E631" s="107"/>
    </row>
    <row r="632" spans="2:5" ht="15">
      <c r="B632" s="98"/>
      <c r="C632" s="98"/>
      <c r="D632" s="98"/>
      <c r="E632" s="107"/>
    </row>
  </sheetData>
  <sheetProtection/>
  <mergeCells count="9">
    <mergeCell ref="A354:E354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2"/>
  <sheetViews>
    <sheetView zoomScalePageLayoutView="0" workbookViewId="0" topLeftCell="A271">
      <selection activeCell="G278" sqref="G278"/>
    </sheetView>
  </sheetViews>
  <sheetFormatPr defaultColWidth="9.125" defaultRowHeight="12.75"/>
  <cols>
    <col min="1" max="1" width="74.375" style="95" customWidth="1"/>
    <col min="2" max="2" width="6.50390625" style="95" customWidth="1"/>
    <col min="3" max="3" width="15.00390625" style="95" customWidth="1"/>
    <col min="4" max="4" width="5.375" style="35" customWidth="1"/>
    <col min="5" max="6" width="12.00390625" style="40" customWidth="1"/>
    <col min="7" max="7" width="11.125" style="95" customWidth="1"/>
    <col min="8" max="16384" width="9.125" style="95" customWidth="1"/>
  </cols>
  <sheetData>
    <row r="1" spans="1:6" ht="15">
      <c r="A1" s="310" t="s">
        <v>188</v>
      </c>
      <c r="B1" s="310"/>
      <c r="C1" s="310"/>
      <c r="D1" s="310"/>
      <c r="E1" s="310"/>
      <c r="F1" s="310"/>
    </row>
    <row r="2" spans="1:6" ht="15">
      <c r="A2" s="310" t="s">
        <v>187</v>
      </c>
      <c r="B2" s="310"/>
      <c r="C2" s="310"/>
      <c r="D2" s="310"/>
      <c r="E2" s="310"/>
      <c r="F2" s="310"/>
    </row>
    <row r="3" spans="1:6" ht="15">
      <c r="A3" s="310" t="s">
        <v>189</v>
      </c>
      <c r="B3" s="310"/>
      <c r="C3" s="310"/>
      <c r="D3" s="310"/>
      <c r="E3" s="310"/>
      <c r="F3" s="310"/>
    </row>
    <row r="4" spans="1:6" ht="15">
      <c r="A4" s="310" t="s">
        <v>185</v>
      </c>
      <c r="B4" s="310"/>
      <c r="C4" s="310"/>
      <c r="D4" s="310"/>
      <c r="E4" s="310"/>
      <c r="F4" s="310"/>
    </row>
    <row r="5" spans="1:6" ht="15">
      <c r="A5" s="310" t="s">
        <v>826</v>
      </c>
      <c r="B5" s="310"/>
      <c r="C5" s="310"/>
      <c r="D5" s="310"/>
      <c r="E5" s="310"/>
      <c r="F5" s="310"/>
    </row>
    <row r="6" spans="1:6" ht="15">
      <c r="A6" s="312"/>
      <c r="B6" s="312"/>
      <c r="C6" s="312"/>
      <c r="D6" s="312"/>
      <c r="E6" s="312"/>
      <c r="F6" s="312"/>
    </row>
    <row r="7" spans="1:6" ht="68.25" customHeight="1">
      <c r="A7" s="312" t="s">
        <v>827</v>
      </c>
      <c r="B7" s="312"/>
      <c r="C7" s="312"/>
      <c r="D7" s="312"/>
      <c r="E7" s="312"/>
      <c r="F7" s="312"/>
    </row>
    <row r="8" spans="4:6" ht="15">
      <c r="D8" s="311" t="s">
        <v>186</v>
      </c>
      <c r="E8" s="311"/>
      <c r="F8" s="311"/>
    </row>
    <row r="9" spans="1:6" s="90" customFormat="1" ht="15">
      <c r="A9" s="306" t="s">
        <v>76</v>
      </c>
      <c r="B9" s="306" t="s">
        <v>339</v>
      </c>
      <c r="C9" s="306" t="s">
        <v>888</v>
      </c>
      <c r="D9" s="306" t="s">
        <v>340</v>
      </c>
      <c r="E9" s="308" t="s">
        <v>60</v>
      </c>
      <c r="F9" s="309"/>
    </row>
    <row r="10" spans="1:6" s="90" customFormat="1" ht="15">
      <c r="A10" s="307"/>
      <c r="B10" s="307"/>
      <c r="C10" s="307"/>
      <c r="D10" s="307"/>
      <c r="E10" s="49" t="s">
        <v>890</v>
      </c>
      <c r="F10" s="49" t="s">
        <v>891</v>
      </c>
    </row>
    <row r="11" spans="1:6" s="90" customFormat="1" ht="15">
      <c r="A11" s="44">
        <v>1</v>
      </c>
      <c r="B11" s="56">
        <v>2</v>
      </c>
      <c r="C11" s="37">
        <v>3</v>
      </c>
      <c r="D11" s="37">
        <v>4</v>
      </c>
      <c r="E11" s="57">
        <v>5</v>
      </c>
      <c r="F11" s="49">
        <v>6</v>
      </c>
    </row>
    <row r="12" spans="1:6" s="21" customFormat="1" ht="15">
      <c r="A12" s="25" t="s">
        <v>341</v>
      </c>
      <c r="B12" s="24" t="s">
        <v>64</v>
      </c>
      <c r="C12" s="24"/>
      <c r="D12" s="24"/>
      <c r="E12" s="27">
        <f>E13+E20+E42+E47</f>
        <v>83136.3</v>
      </c>
      <c r="F12" s="27">
        <f>F13+F20+F42+F47</f>
        <v>83249.3</v>
      </c>
    </row>
    <row r="13" spans="1:6" s="21" customFormat="1" ht="46.5">
      <c r="A13" s="232" t="s">
        <v>534</v>
      </c>
      <c r="B13" s="233" t="s">
        <v>362</v>
      </c>
      <c r="C13" s="24"/>
      <c r="D13" s="24"/>
      <c r="E13" s="234">
        <f>E16</f>
        <v>3396</v>
      </c>
      <c r="F13" s="234">
        <f>F16</f>
        <v>3396</v>
      </c>
    </row>
    <row r="14" spans="1:7" s="21" customFormat="1" ht="30.75">
      <c r="A14" s="232" t="s">
        <v>256</v>
      </c>
      <c r="B14" s="233" t="s">
        <v>362</v>
      </c>
      <c r="C14" s="233" t="s">
        <v>630</v>
      </c>
      <c r="D14" s="24"/>
      <c r="E14" s="234">
        <f>E15</f>
        <v>3396</v>
      </c>
      <c r="F14" s="234">
        <f>F15</f>
        <v>3396</v>
      </c>
      <c r="G14" s="45"/>
    </row>
    <row r="15" spans="1:7" s="21" customFormat="1" ht="30.75">
      <c r="A15" s="232" t="s">
        <v>631</v>
      </c>
      <c r="B15" s="233" t="s">
        <v>362</v>
      </c>
      <c r="C15" s="233" t="s">
        <v>632</v>
      </c>
      <c r="D15" s="24"/>
      <c r="E15" s="234">
        <f>E16</f>
        <v>3396</v>
      </c>
      <c r="F15" s="234">
        <f>F16</f>
        <v>3396</v>
      </c>
      <c r="G15" s="45"/>
    </row>
    <row r="16" spans="1:6" s="21" customFormat="1" ht="15">
      <c r="A16" s="232" t="s">
        <v>535</v>
      </c>
      <c r="B16" s="233" t="s">
        <v>362</v>
      </c>
      <c r="C16" s="233" t="s">
        <v>633</v>
      </c>
      <c r="D16" s="233"/>
      <c r="E16" s="234">
        <f>E17+E18+E19</f>
        <v>3396</v>
      </c>
      <c r="F16" s="234">
        <f>F17+F18+F19</f>
        <v>3396</v>
      </c>
    </row>
    <row r="17" spans="1:6" s="21" customFormat="1" ht="62.25">
      <c r="A17" s="232" t="s">
        <v>481</v>
      </c>
      <c r="B17" s="233" t="s">
        <v>362</v>
      </c>
      <c r="C17" s="233" t="s">
        <v>633</v>
      </c>
      <c r="D17" s="233" t="s">
        <v>482</v>
      </c>
      <c r="E17" s="234">
        <v>2690</v>
      </c>
      <c r="F17" s="234">
        <v>2690</v>
      </c>
    </row>
    <row r="18" spans="1:6" s="21" customFormat="1" ht="30.75">
      <c r="A18" s="232" t="s">
        <v>536</v>
      </c>
      <c r="B18" s="233" t="s">
        <v>362</v>
      </c>
      <c r="C18" s="233" t="s">
        <v>633</v>
      </c>
      <c r="D18" s="233" t="s">
        <v>483</v>
      </c>
      <c r="E18" s="234">
        <v>695</v>
      </c>
      <c r="F18" s="234">
        <v>695</v>
      </c>
    </row>
    <row r="19" spans="1:6" s="21" customFormat="1" ht="15">
      <c r="A19" s="232" t="s">
        <v>484</v>
      </c>
      <c r="B19" s="233" t="s">
        <v>362</v>
      </c>
      <c r="C19" s="233" t="s">
        <v>633</v>
      </c>
      <c r="D19" s="233" t="s">
        <v>485</v>
      </c>
      <c r="E19" s="234">
        <v>11</v>
      </c>
      <c r="F19" s="234">
        <v>11</v>
      </c>
    </row>
    <row r="20" spans="1:6" s="26" customFormat="1" ht="46.5">
      <c r="A20" s="232" t="s">
        <v>156</v>
      </c>
      <c r="B20" s="233" t="s">
        <v>342</v>
      </c>
      <c r="C20" s="233"/>
      <c r="D20" s="233"/>
      <c r="E20" s="234">
        <f>E21+E27+E34</f>
        <v>66616</v>
      </c>
      <c r="F20" s="234">
        <f>F21+F27+F34</f>
        <v>66722</v>
      </c>
    </row>
    <row r="21" spans="1:6" s="26" customFormat="1" ht="46.5">
      <c r="A21" s="232" t="s">
        <v>123</v>
      </c>
      <c r="B21" s="233" t="s">
        <v>342</v>
      </c>
      <c r="C21" s="233" t="s">
        <v>589</v>
      </c>
      <c r="D21" s="233"/>
      <c r="E21" s="234">
        <f>E22</f>
        <v>12308</v>
      </c>
      <c r="F21" s="234">
        <f>F22</f>
        <v>12319</v>
      </c>
    </row>
    <row r="22" spans="1:6" s="26" customFormat="1" ht="62.25">
      <c r="A22" s="232" t="s">
        <v>590</v>
      </c>
      <c r="B22" s="233" t="s">
        <v>342</v>
      </c>
      <c r="C22" s="233" t="s">
        <v>592</v>
      </c>
      <c r="D22" s="233"/>
      <c r="E22" s="234">
        <f>E23</f>
        <v>12308</v>
      </c>
      <c r="F22" s="234">
        <f>F23</f>
        <v>12319</v>
      </c>
    </row>
    <row r="23" spans="1:6" s="26" customFormat="1" ht="15">
      <c r="A23" s="232" t="s">
        <v>535</v>
      </c>
      <c r="B23" s="233" t="s">
        <v>342</v>
      </c>
      <c r="C23" s="233" t="s">
        <v>818</v>
      </c>
      <c r="D23" s="233"/>
      <c r="E23" s="234">
        <f>E24+E25+E26</f>
        <v>12308</v>
      </c>
      <c r="F23" s="234">
        <f>F24+F25+F26</f>
        <v>12319</v>
      </c>
    </row>
    <row r="24" spans="1:6" s="26" customFormat="1" ht="62.25">
      <c r="A24" s="232" t="s">
        <v>481</v>
      </c>
      <c r="B24" s="233" t="s">
        <v>342</v>
      </c>
      <c r="C24" s="233" t="s">
        <v>818</v>
      </c>
      <c r="D24" s="233" t="s">
        <v>482</v>
      </c>
      <c r="E24" s="234">
        <v>10779</v>
      </c>
      <c r="F24" s="234">
        <v>10779</v>
      </c>
    </row>
    <row r="25" spans="1:6" s="26" customFormat="1" ht="30.75">
      <c r="A25" s="232" t="s">
        <v>536</v>
      </c>
      <c r="B25" s="233" t="s">
        <v>342</v>
      </c>
      <c r="C25" s="233" t="s">
        <v>818</v>
      </c>
      <c r="D25" s="233" t="s">
        <v>483</v>
      </c>
      <c r="E25" s="234">
        <v>1524</v>
      </c>
      <c r="F25" s="234">
        <v>1535</v>
      </c>
    </row>
    <row r="26" spans="1:6" s="26" customFormat="1" ht="15">
      <c r="A26" s="232" t="s">
        <v>484</v>
      </c>
      <c r="B26" s="233" t="s">
        <v>342</v>
      </c>
      <c r="C26" s="233" t="s">
        <v>818</v>
      </c>
      <c r="D26" s="233" t="s">
        <v>485</v>
      </c>
      <c r="E26" s="234">
        <v>5</v>
      </c>
      <c r="F26" s="234">
        <v>5</v>
      </c>
    </row>
    <row r="27" spans="1:6" s="26" customFormat="1" ht="62.25">
      <c r="A27" s="232" t="s">
        <v>253</v>
      </c>
      <c r="B27" s="233" t="s">
        <v>342</v>
      </c>
      <c r="C27" s="233" t="s">
        <v>614</v>
      </c>
      <c r="D27" s="233"/>
      <c r="E27" s="234">
        <f aca="true" t="shared" si="0" ref="E27:F29">E28</f>
        <v>8187</v>
      </c>
      <c r="F27" s="234">
        <f t="shared" si="0"/>
        <v>8207</v>
      </c>
    </row>
    <row r="28" spans="1:6" s="26" customFormat="1" ht="30.75">
      <c r="A28" s="232" t="s">
        <v>786</v>
      </c>
      <c r="B28" s="233" t="s">
        <v>342</v>
      </c>
      <c r="C28" s="233" t="s">
        <v>775</v>
      </c>
      <c r="D28" s="233"/>
      <c r="E28" s="234">
        <f t="shared" si="0"/>
        <v>8187</v>
      </c>
      <c r="F28" s="234">
        <f t="shared" si="0"/>
        <v>8207</v>
      </c>
    </row>
    <row r="29" spans="1:6" s="26" customFormat="1" ht="62.25">
      <c r="A29" s="232" t="s">
        <v>717</v>
      </c>
      <c r="B29" s="233" t="s">
        <v>342</v>
      </c>
      <c r="C29" s="233" t="s">
        <v>792</v>
      </c>
      <c r="D29" s="233"/>
      <c r="E29" s="234">
        <f t="shared" si="0"/>
        <v>8187</v>
      </c>
      <c r="F29" s="234">
        <f t="shared" si="0"/>
        <v>8207</v>
      </c>
    </row>
    <row r="30" spans="1:6" s="26" customFormat="1" ht="15">
      <c r="A30" s="232" t="s">
        <v>535</v>
      </c>
      <c r="B30" s="233" t="s">
        <v>342</v>
      </c>
      <c r="C30" s="233" t="s">
        <v>793</v>
      </c>
      <c r="D30" s="233"/>
      <c r="E30" s="234">
        <f>E31+E32+E33</f>
        <v>8187</v>
      </c>
      <c r="F30" s="234">
        <f>F31+F32+F33</f>
        <v>8207</v>
      </c>
    </row>
    <row r="31" spans="1:6" s="26" customFormat="1" ht="62.25">
      <c r="A31" s="232" t="s">
        <v>481</v>
      </c>
      <c r="B31" s="233" t="s">
        <v>342</v>
      </c>
      <c r="C31" s="233" t="s">
        <v>793</v>
      </c>
      <c r="D31" s="233" t="s">
        <v>482</v>
      </c>
      <c r="E31" s="234">
        <v>6233</v>
      </c>
      <c r="F31" s="234">
        <v>6233</v>
      </c>
    </row>
    <row r="32" spans="1:6" s="26" customFormat="1" ht="30.75">
      <c r="A32" s="232" t="s">
        <v>536</v>
      </c>
      <c r="B32" s="233" t="s">
        <v>342</v>
      </c>
      <c r="C32" s="233" t="s">
        <v>793</v>
      </c>
      <c r="D32" s="233" t="s">
        <v>483</v>
      </c>
      <c r="E32" s="234">
        <v>1830</v>
      </c>
      <c r="F32" s="234">
        <v>1852</v>
      </c>
    </row>
    <row r="33" spans="1:6" s="26" customFormat="1" ht="15">
      <c r="A33" s="232" t="s">
        <v>484</v>
      </c>
      <c r="B33" s="233" t="s">
        <v>342</v>
      </c>
      <c r="C33" s="233" t="s">
        <v>793</v>
      </c>
      <c r="D33" s="233" t="s">
        <v>485</v>
      </c>
      <c r="E33" s="234">
        <v>124</v>
      </c>
      <c r="F33" s="234">
        <v>122</v>
      </c>
    </row>
    <row r="34" spans="1:6" s="26" customFormat="1" ht="30.75">
      <c r="A34" s="232" t="s">
        <v>256</v>
      </c>
      <c r="B34" s="233" t="s">
        <v>342</v>
      </c>
      <c r="C34" s="233" t="s">
        <v>630</v>
      </c>
      <c r="D34" s="233"/>
      <c r="E34" s="234">
        <f>E35</f>
        <v>46121</v>
      </c>
      <c r="F34" s="234">
        <f>F35</f>
        <v>46196</v>
      </c>
    </row>
    <row r="35" spans="1:6" s="26" customFormat="1" ht="46.5">
      <c r="A35" s="232" t="s">
        <v>634</v>
      </c>
      <c r="B35" s="233" t="s">
        <v>342</v>
      </c>
      <c r="C35" s="233" t="s">
        <v>635</v>
      </c>
      <c r="D35" s="233"/>
      <c r="E35" s="234">
        <f>E36+E40</f>
        <v>46121</v>
      </c>
      <c r="F35" s="234">
        <f>F36+F40</f>
        <v>46196</v>
      </c>
    </row>
    <row r="36" spans="1:6" s="26" customFormat="1" ht="15">
      <c r="A36" s="232" t="s">
        <v>535</v>
      </c>
      <c r="B36" s="233" t="s">
        <v>342</v>
      </c>
      <c r="C36" s="233" t="s">
        <v>636</v>
      </c>
      <c r="D36" s="233"/>
      <c r="E36" s="234">
        <f>E37+E38+E39</f>
        <v>43872</v>
      </c>
      <c r="F36" s="234">
        <f>F37+F38+F39</f>
        <v>43947</v>
      </c>
    </row>
    <row r="37" spans="1:6" s="26" customFormat="1" ht="62.25">
      <c r="A37" s="232" t="s">
        <v>481</v>
      </c>
      <c r="B37" s="233" t="s">
        <v>342</v>
      </c>
      <c r="C37" s="233" t="s">
        <v>636</v>
      </c>
      <c r="D37" s="233" t="s">
        <v>482</v>
      </c>
      <c r="E37" s="234">
        <v>32673</v>
      </c>
      <c r="F37" s="234">
        <v>32673</v>
      </c>
    </row>
    <row r="38" spans="1:6" s="26" customFormat="1" ht="30.75">
      <c r="A38" s="232" t="s">
        <v>536</v>
      </c>
      <c r="B38" s="233" t="s">
        <v>342</v>
      </c>
      <c r="C38" s="233" t="s">
        <v>636</v>
      </c>
      <c r="D38" s="233" t="s">
        <v>483</v>
      </c>
      <c r="E38" s="234">
        <v>10984</v>
      </c>
      <c r="F38" s="234">
        <v>11060</v>
      </c>
    </row>
    <row r="39" spans="1:6" s="26" customFormat="1" ht="15">
      <c r="A39" s="232" t="s">
        <v>484</v>
      </c>
      <c r="B39" s="233" t="s">
        <v>342</v>
      </c>
      <c r="C39" s="233" t="s">
        <v>636</v>
      </c>
      <c r="D39" s="233" t="s">
        <v>485</v>
      </c>
      <c r="E39" s="234">
        <v>215</v>
      </c>
      <c r="F39" s="234">
        <v>214</v>
      </c>
    </row>
    <row r="40" spans="1:6" s="26" customFormat="1" ht="30.75">
      <c r="A40" s="232" t="s">
        <v>363</v>
      </c>
      <c r="B40" s="233" t="s">
        <v>342</v>
      </c>
      <c r="C40" s="233" t="s">
        <v>637</v>
      </c>
      <c r="D40" s="233"/>
      <c r="E40" s="234">
        <f>E41</f>
        <v>2249</v>
      </c>
      <c r="F40" s="234">
        <f>F41</f>
        <v>2249</v>
      </c>
    </row>
    <row r="41" spans="1:6" s="26" customFormat="1" ht="62.25">
      <c r="A41" s="232" t="s">
        <v>481</v>
      </c>
      <c r="B41" s="233" t="s">
        <v>342</v>
      </c>
      <c r="C41" s="233" t="s">
        <v>637</v>
      </c>
      <c r="D41" s="233" t="s">
        <v>482</v>
      </c>
      <c r="E41" s="234">
        <v>2249</v>
      </c>
      <c r="F41" s="234">
        <v>2249</v>
      </c>
    </row>
    <row r="42" spans="1:6" s="26" customFormat="1" ht="15">
      <c r="A42" s="232" t="s">
        <v>74</v>
      </c>
      <c r="B42" s="233" t="s">
        <v>260</v>
      </c>
      <c r="C42" s="233"/>
      <c r="D42" s="233"/>
      <c r="E42" s="234">
        <f aca="true" t="shared" si="1" ref="E42:F45">E43</f>
        <v>800</v>
      </c>
      <c r="F42" s="234">
        <f t="shared" si="1"/>
        <v>800</v>
      </c>
    </row>
    <row r="43" spans="1:6" s="26" customFormat="1" ht="46.5">
      <c r="A43" s="232" t="s">
        <v>674</v>
      </c>
      <c r="B43" s="233" t="s">
        <v>260</v>
      </c>
      <c r="C43" s="233" t="s">
        <v>675</v>
      </c>
      <c r="D43" s="233"/>
      <c r="E43" s="234">
        <f t="shared" si="1"/>
        <v>800</v>
      </c>
      <c r="F43" s="234">
        <f t="shared" si="1"/>
        <v>800</v>
      </c>
    </row>
    <row r="44" spans="1:6" s="26" customFormat="1" ht="46.5">
      <c r="A44" s="232" t="s">
        <v>721</v>
      </c>
      <c r="B44" s="233" t="s">
        <v>260</v>
      </c>
      <c r="C44" s="233" t="s">
        <v>676</v>
      </c>
      <c r="D44" s="233"/>
      <c r="E44" s="234">
        <f t="shared" si="1"/>
        <v>800</v>
      </c>
      <c r="F44" s="234">
        <f t="shared" si="1"/>
        <v>800</v>
      </c>
    </row>
    <row r="45" spans="1:6" s="26" customFormat="1" ht="15">
      <c r="A45" s="232" t="s">
        <v>277</v>
      </c>
      <c r="B45" s="233" t="s">
        <v>260</v>
      </c>
      <c r="C45" s="233" t="s">
        <v>677</v>
      </c>
      <c r="D45" s="233"/>
      <c r="E45" s="234">
        <f t="shared" si="1"/>
        <v>800</v>
      </c>
      <c r="F45" s="234">
        <f t="shared" si="1"/>
        <v>800</v>
      </c>
    </row>
    <row r="46" spans="1:6" s="26" customFormat="1" ht="15">
      <c r="A46" s="232" t="s">
        <v>484</v>
      </c>
      <c r="B46" s="233" t="s">
        <v>260</v>
      </c>
      <c r="C46" s="233" t="s">
        <v>677</v>
      </c>
      <c r="D46" s="233" t="s">
        <v>485</v>
      </c>
      <c r="E46" s="234">
        <v>800</v>
      </c>
      <c r="F46" s="234">
        <v>800</v>
      </c>
    </row>
    <row r="47" spans="1:6" s="26" customFormat="1" ht="15">
      <c r="A47" s="232" t="s">
        <v>120</v>
      </c>
      <c r="B47" s="233" t="s">
        <v>261</v>
      </c>
      <c r="C47" s="233"/>
      <c r="D47" s="233"/>
      <c r="E47" s="234">
        <f>E64+E54+E48</f>
        <v>12324.3</v>
      </c>
      <c r="F47" s="234">
        <f>F64+F54+F48</f>
        <v>12331.3</v>
      </c>
    </row>
    <row r="48" spans="1:6" s="26" customFormat="1" ht="46.5">
      <c r="A48" s="232" t="s">
        <v>123</v>
      </c>
      <c r="B48" s="233" t="s">
        <v>261</v>
      </c>
      <c r="C48" s="233" t="s">
        <v>589</v>
      </c>
      <c r="D48" s="233"/>
      <c r="E48" s="234">
        <f>E49</f>
        <v>5723</v>
      </c>
      <c r="F48" s="234">
        <f>F49</f>
        <v>5730</v>
      </c>
    </row>
    <row r="49" spans="1:6" s="26" customFormat="1" ht="30.75">
      <c r="A49" s="232" t="s">
        <v>593</v>
      </c>
      <c r="B49" s="233" t="s">
        <v>261</v>
      </c>
      <c r="C49" s="233" t="s">
        <v>820</v>
      </c>
      <c r="D49" s="233"/>
      <c r="E49" s="234">
        <f>E50</f>
        <v>5723</v>
      </c>
      <c r="F49" s="234">
        <f>F50</f>
        <v>5730</v>
      </c>
    </row>
    <row r="50" spans="1:6" s="26" customFormat="1" ht="15">
      <c r="A50" s="232" t="s">
        <v>540</v>
      </c>
      <c r="B50" s="233" t="s">
        <v>261</v>
      </c>
      <c r="C50" s="233" t="s">
        <v>821</v>
      </c>
      <c r="D50" s="233"/>
      <c r="E50" s="234">
        <f>E51+E52+E53</f>
        <v>5723</v>
      </c>
      <c r="F50" s="234">
        <f>F51+F52+F53</f>
        <v>5730</v>
      </c>
    </row>
    <row r="51" spans="1:6" s="26" customFormat="1" ht="62.25">
      <c r="A51" s="232" t="s">
        <v>481</v>
      </c>
      <c r="B51" s="233" t="s">
        <v>261</v>
      </c>
      <c r="C51" s="233" t="s">
        <v>821</v>
      </c>
      <c r="D51" s="233" t="s">
        <v>482</v>
      </c>
      <c r="E51" s="234">
        <v>5048</v>
      </c>
      <c r="F51" s="234">
        <v>5048</v>
      </c>
    </row>
    <row r="52" spans="1:6" s="26" customFormat="1" ht="30.75">
      <c r="A52" s="232" t="s">
        <v>536</v>
      </c>
      <c r="B52" s="233" t="s">
        <v>261</v>
      </c>
      <c r="C52" s="233" t="s">
        <v>821</v>
      </c>
      <c r="D52" s="233" t="s">
        <v>483</v>
      </c>
      <c r="E52" s="234">
        <v>674</v>
      </c>
      <c r="F52" s="234">
        <v>681</v>
      </c>
    </row>
    <row r="53" spans="1:6" s="26" customFormat="1" ht="15">
      <c r="A53" s="232" t="s">
        <v>484</v>
      </c>
      <c r="B53" s="233" t="s">
        <v>261</v>
      </c>
      <c r="C53" s="233" t="s">
        <v>821</v>
      </c>
      <c r="D53" s="233" t="s">
        <v>485</v>
      </c>
      <c r="E53" s="234">
        <v>1</v>
      </c>
      <c r="F53" s="234">
        <v>1</v>
      </c>
    </row>
    <row r="54" spans="1:6" s="26" customFormat="1" ht="30.75">
      <c r="A54" s="232" t="s">
        <v>256</v>
      </c>
      <c r="B54" s="233" t="s">
        <v>261</v>
      </c>
      <c r="C54" s="233" t="s">
        <v>630</v>
      </c>
      <c r="D54" s="233"/>
      <c r="E54" s="234">
        <f>E55</f>
        <v>4901.3</v>
      </c>
      <c r="F54" s="234">
        <f>F55</f>
        <v>4901.3</v>
      </c>
    </row>
    <row r="55" spans="1:6" s="26" customFormat="1" ht="46.5">
      <c r="A55" s="232" t="s">
        <v>638</v>
      </c>
      <c r="B55" s="233" t="s">
        <v>261</v>
      </c>
      <c r="C55" s="233" t="s">
        <v>639</v>
      </c>
      <c r="D55" s="233"/>
      <c r="E55" s="234">
        <f>E56+E59+E61</f>
        <v>4901.3</v>
      </c>
      <c r="F55" s="234">
        <f>F56+F59+F61</f>
        <v>4901.3</v>
      </c>
    </row>
    <row r="56" spans="1:6" s="26" customFormat="1" ht="30.75">
      <c r="A56" s="232" t="s">
        <v>539</v>
      </c>
      <c r="B56" s="233" t="s">
        <v>261</v>
      </c>
      <c r="C56" s="233" t="s">
        <v>643</v>
      </c>
      <c r="D56" s="233"/>
      <c r="E56" s="234">
        <f>E57+E58</f>
        <v>3635</v>
      </c>
      <c r="F56" s="234">
        <f>F57+F58</f>
        <v>3635</v>
      </c>
    </row>
    <row r="57" spans="1:6" s="26" customFormat="1" ht="62.25">
      <c r="A57" s="232" t="s">
        <v>481</v>
      </c>
      <c r="B57" s="233" t="s">
        <v>261</v>
      </c>
      <c r="C57" s="233" t="s">
        <v>643</v>
      </c>
      <c r="D57" s="233" t="s">
        <v>482</v>
      </c>
      <c r="E57" s="234">
        <v>3290</v>
      </c>
      <c r="F57" s="234">
        <v>3290</v>
      </c>
    </row>
    <row r="58" spans="1:6" s="26" customFormat="1" ht="30.75">
      <c r="A58" s="232" t="s">
        <v>536</v>
      </c>
      <c r="B58" s="233" t="s">
        <v>261</v>
      </c>
      <c r="C58" s="233" t="s">
        <v>643</v>
      </c>
      <c r="D58" s="233" t="s">
        <v>483</v>
      </c>
      <c r="E58" s="234">
        <v>345</v>
      </c>
      <c r="F58" s="234">
        <v>345</v>
      </c>
    </row>
    <row r="59" spans="1:6" s="26" customFormat="1" ht="46.5">
      <c r="A59" s="232" t="s">
        <v>541</v>
      </c>
      <c r="B59" s="233" t="s">
        <v>261</v>
      </c>
      <c r="C59" s="233" t="s">
        <v>641</v>
      </c>
      <c r="D59" s="233"/>
      <c r="E59" s="234">
        <f>E60</f>
        <v>998</v>
      </c>
      <c r="F59" s="234">
        <f>F60</f>
        <v>998</v>
      </c>
    </row>
    <row r="60" spans="1:6" s="26" customFormat="1" ht="62.25">
      <c r="A60" s="232" t="s">
        <v>481</v>
      </c>
      <c r="B60" s="233" t="s">
        <v>261</v>
      </c>
      <c r="C60" s="233" t="s">
        <v>641</v>
      </c>
      <c r="D60" s="233" t="s">
        <v>482</v>
      </c>
      <c r="E60" s="234">
        <v>998</v>
      </c>
      <c r="F60" s="234">
        <v>998</v>
      </c>
    </row>
    <row r="61" spans="1:6" s="26" customFormat="1" ht="30.75">
      <c r="A61" s="232" t="s">
        <v>542</v>
      </c>
      <c r="B61" s="233" t="s">
        <v>261</v>
      </c>
      <c r="C61" s="233" t="s">
        <v>642</v>
      </c>
      <c r="D61" s="233"/>
      <c r="E61" s="234">
        <f>E62+E63</f>
        <v>268.3</v>
      </c>
      <c r="F61" s="234">
        <f>F62+F63</f>
        <v>268.3</v>
      </c>
    </row>
    <row r="62" spans="1:6" s="26" customFormat="1" ht="62.25">
      <c r="A62" s="232" t="s">
        <v>481</v>
      </c>
      <c r="B62" s="233" t="s">
        <v>261</v>
      </c>
      <c r="C62" s="233" t="s">
        <v>642</v>
      </c>
      <c r="D62" s="233" t="s">
        <v>482</v>
      </c>
      <c r="E62" s="234">
        <v>145</v>
      </c>
      <c r="F62" s="234">
        <v>145</v>
      </c>
    </row>
    <row r="63" spans="1:6" s="26" customFormat="1" ht="30.75">
      <c r="A63" s="232" t="s">
        <v>536</v>
      </c>
      <c r="B63" s="233" t="s">
        <v>261</v>
      </c>
      <c r="C63" s="233" t="s">
        <v>642</v>
      </c>
      <c r="D63" s="233" t="s">
        <v>483</v>
      </c>
      <c r="E63" s="234">
        <v>123.3</v>
      </c>
      <c r="F63" s="234">
        <v>123.3</v>
      </c>
    </row>
    <row r="64" spans="1:6" s="26" customFormat="1" ht="62.25">
      <c r="A64" s="232" t="s">
        <v>647</v>
      </c>
      <c r="B64" s="233" t="s">
        <v>261</v>
      </c>
      <c r="C64" s="233" t="s">
        <v>648</v>
      </c>
      <c r="D64" s="233"/>
      <c r="E64" s="234">
        <f>E65</f>
        <v>1700</v>
      </c>
      <c r="F64" s="234">
        <f>F65</f>
        <v>1700</v>
      </c>
    </row>
    <row r="65" spans="1:6" s="26" customFormat="1" ht="30.75">
      <c r="A65" s="232" t="s">
        <v>688</v>
      </c>
      <c r="B65" s="233" t="s">
        <v>261</v>
      </c>
      <c r="C65" s="233" t="s">
        <v>689</v>
      </c>
      <c r="D65" s="233"/>
      <c r="E65" s="234">
        <f>E66+E68</f>
        <v>1700</v>
      </c>
      <c r="F65" s="234">
        <f>F66+F68</f>
        <v>1700</v>
      </c>
    </row>
    <row r="66" spans="1:6" s="26" customFormat="1" ht="30.75">
      <c r="A66" s="232" t="s">
        <v>543</v>
      </c>
      <c r="B66" s="233" t="s">
        <v>261</v>
      </c>
      <c r="C66" s="233" t="s">
        <v>710</v>
      </c>
      <c r="D66" s="233"/>
      <c r="E66" s="234">
        <f>E67</f>
        <v>600</v>
      </c>
      <c r="F66" s="234">
        <f>F67</f>
        <v>600</v>
      </c>
    </row>
    <row r="67" spans="1:6" s="26" customFormat="1" ht="30.75">
      <c r="A67" s="232" t="s">
        <v>536</v>
      </c>
      <c r="B67" s="233" t="s">
        <v>261</v>
      </c>
      <c r="C67" s="233" t="s">
        <v>710</v>
      </c>
      <c r="D67" s="233" t="s">
        <v>483</v>
      </c>
      <c r="E67" s="234">
        <v>600</v>
      </c>
      <c r="F67" s="234">
        <v>600</v>
      </c>
    </row>
    <row r="68" spans="1:6" s="26" customFormat="1" ht="15">
      <c r="A68" s="232" t="s">
        <v>408</v>
      </c>
      <c r="B68" s="233" t="s">
        <v>261</v>
      </c>
      <c r="C68" s="233" t="s">
        <v>711</v>
      </c>
      <c r="D68" s="233"/>
      <c r="E68" s="234">
        <f>E69</f>
        <v>1100</v>
      </c>
      <c r="F68" s="234">
        <f>F69</f>
        <v>1100</v>
      </c>
    </row>
    <row r="69" spans="1:6" s="26" customFormat="1" ht="30.75">
      <c r="A69" s="232" t="s">
        <v>536</v>
      </c>
      <c r="B69" s="233" t="s">
        <v>261</v>
      </c>
      <c r="C69" s="233" t="s">
        <v>711</v>
      </c>
      <c r="D69" s="233" t="s">
        <v>483</v>
      </c>
      <c r="E69" s="234">
        <v>1100</v>
      </c>
      <c r="F69" s="234">
        <v>1100</v>
      </c>
    </row>
    <row r="70" spans="1:6" s="21" customFormat="1" ht="15">
      <c r="A70" s="25" t="s">
        <v>171</v>
      </c>
      <c r="B70" s="24" t="s">
        <v>172</v>
      </c>
      <c r="C70" s="24"/>
      <c r="D70" s="24"/>
      <c r="E70" s="27">
        <f aca="true" t="shared" si="2" ref="E70:F74">E71</f>
        <v>1571.1</v>
      </c>
      <c r="F70" s="27">
        <f t="shared" si="2"/>
        <v>1571.1</v>
      </c>
    </row>
    <row r="71" spans="1:6" s="26" customFormat="1" ht="15">
      <c r="A71" s="232" t="s">
        <v>174</v>
      </c>
      <c r="B71" s="233" t="s">
        <v>173</v>
      </c>
      <c r="C71" s="233"/>
      <c r="D71" s="233"/>
      <c r="E71" s="234">
        <f t="shared" si="2"/>
        <v>1571.1</v>
      </c>
      <c r="F71" s="234">
        <f t="shared" si="2"/>
        <v>1571.1</v>
      </c>
    </row>
    <row r="72" spans="1:6" s="26" customFormat="1" ht="30.75">
      <c r="A72" s="232" t="s">
        <v>256</v>
      </c>
      <c r="B72" s="233" t="s">
        <v>173</v>
      </c>
      <c r="C72" s="233" t="s">
        <v>630</v>
      </c>
      <c r="D72" s="233"/>
      <c r="E72" s="234">
        <f t="shared" si="2"/>
        <v>1571.1</v>
      </c>
      <c r="F72" s="234">
        <f t="shared" si="2"/>
        <v>1571.1</v>
      </c>
    </row>
    <row r="73" spans="1:6" s="26" customFormat="1" ht="46.5">
      <c r="A73" s="232" t="s">
        <v>638</v>
      </c>
      <c r="B73" s="233" t="s">
        <v>173</v>
      </c>
      <c r="C73" s="233" t="s">
        <v>639</v>
      </c>
      <c r="D73" s="233"/>
      <c r="E73" s="234">
        <f t="shared" si="2"/>
        <v>1571.1</v>
      </c>
      <c r="F73" s="234">
        <f t="shared" si="2"/>
        <v>1571.1</v>
      </c>
    </row>
    <row r="74" spans="1:6" s="26" customFormat="1" ht="46.5">
      <c r="A74" s="232" t="s">
        <v>246</v>
      </c>
      <c r="B74" s="233" t="s">
        <v>173</v>
      </c>
      <c r="C74" s="233" t="s">
        <v>640</v>
      </c>
      <c r="D74" s="233"/>
      <c r="E74" s="234">
        <f t="shared" si="2"/>
        <v>1571.1</v>
      </c>
      <c r="F74" s="234">
        <f t="shared" si="2"/>
        <v>1571.1</v>
      </c>
    </row>
    <row r="75" spans="1:6" s="26" customFormat="1" ht="15">
      <c r="A75" s="232" t="s">
        <v>29</v>
      </c>
      <c r="B75" s="233" t="s">
        <v>173</v>
      </c>
      <c r="C75" s="233" t="s">
        <v>640</v>
      </c>
      <c r="D75" s="233" t="s">
        <v>493</v>
      </c>
      <c r="E75" s="234">
        <v>1571.1</v>
      </c>
      <c r="F75" s="234">
        <v>1571.1</v>
      </c>
    </row>
    <row r="76" spans="1:6" s="21" customFormat="1" ht="30.75">
      <c r="A76" s="25" t="s">
        <v>344</v>
      </c>
      <c r="B76" s="24" t="s">
        <v>345</v>
      </c>
      <c r="C76" s="24"/>
      <c r="D76" s="24"/>
      <c r="E76" s="27">
        <f>E77</f>
        <v>3154</v>
      </c>
      <c r="F76" s="27">
        <f>F77</f>
        <v>3155</v>
      </c>
    </row>
    <row r="77" spans="1:6" s="26" customFormat="1" ht="30.75">
      <c r="A77" s="232" t="s">
        <v>401</v>
      </c>
      <c r="B77" s="233" t="s">
        <v>160</v>
      </c>
      <c r="C77" s="233"/>
      <c r="D77" s="233"/>
      <c r="E77" s="234">
        <f>E78+E87</f>
        <v>3154</v>
      </c>
      <c r="F77" s="234">
        <f>F78+F87</f>
        <v>3155</v>
      </c>
    </row>
    <row r="78" spans="1:6" s="26" customFormat="1" ht="46.5">
      <c r="A78" s="232" t="s">
        <v>674</v>
      </c>
      <c r="B78" s="233" t="s">
        <v>160</v>
      </c>
      <c r="C78" s="233" t="s">
        <v>675</v>
      </c>
      <c r="D78" s="233"/>
      <c r="E78" s="234">
        <f>E79+E84</f>
        <v>2394</v>
      </c>
      <c r="F78" s="234">
        <f>F79+F84</f>
        <v>2395</v>
      </c>
    </row>
    <row r="79" spans="1:6" s="26" customFormat="1" ht="46.5">
      <c r="A79" s="232" t="s">
        <v>722</v>
      </c>
      <c r="B79" s="233" t="s">
        <v>160</v>
      </c>
      <c r="C79" s="233" t="s">
        <v>678</v>
      </c>
      <c r="D79" s="233"/>
      <c r="E79" s="234">
        <f>E80</f>
        <v>2294</v>
      </c>
      <c r="F79" s="234">
        <f>F80</f>
        <v>2295</v>
      </c>
    </row>
    <row r="80" spans="1:6" s="26" customFormat="1" ht="15">
      <c r="A80" s="232" t="s">
        <v>148</v>
      </c>
      <c r="B80" s="233" t="s">
        <v>160</v>
      </c>
      <c r="C80" s="233" t="s">
        <v>679</v>
      </c>
      <c r="D80" s="233"/>
      <c r="E80" s="234">
        <f>E81+E82+E83</f>
        <v>2294</v>
      </c>
      <c r="F80" s="234">
        <f>F81+F82+F83</f>
        <v>2295</v>
      </c>
    </row>
    <row r="81" spans="1:6" s="26" customFormat="1" ht="62.25">
      <c r="A81" s="232" t="s">
        <v>481</v>
      </c>
      <c r="B81" s="233" t="s">
        <v>160</v>
      </c>
      <c r="C81" s="233" t="s">
        <v>679</v>
      </c>
      <c r="D81" s="233" t="s">
        <v>482</v>
      </c>
      <c r="E81" s="234">
        <v>1934</v>
      </c>
      <c r="F81" s="234">
        <v>1934</v>
      </c>
    </row>
    <row r="82" spans="1:6" s="26" customFormat="1" ht="30.75">
      <c r="A82" s="232" t="s">
        <v>536</v>
      </c>
      <c r="B82" s="233" t="s">
        <v>160</v>
      </c>
      <c r="C82" s="233" t="s">
        <v>679</v>
      </c>
      <c r="D82" s="233" t="s">
        <v>483</v>
      </c>
      <c r="E82" s="234">
        <v>355</v>
      </c>
      <c r="F82" s="234">
        <v>356</v>
      </c>
    </row>
    <row r="83" spans="1:6" s="26" customFormat="1" ht="15">
      <c r="A83" s="232" t="s">
        <v>484</v>
      </c>
      <c r="B83" s="233" t="s">
        <v>160</v>
      </c>
      <c r="C83" s="233" t="s">
        <v>679</v>
      </c>
      <c r="D83" s="233" t="s">
        <v>485</v>
      </c>
      <c r="E83" s="234">
        <v>5</v>
      </c>
      <c r="F83" s="234">
        <v>5</v>
      </c>
    </row>
    <row r="84" spans="1:6" s="26" customFormat="1" ht="46.5">
      <c r="A84" s="232" t="s">
        <v>769</v>
      </c>
      <c r="B84" s="233" t="s">
        <v>260</v>
      </c>
      <c r="C84" s="233" t="s">
        <v>770</v>
      </c>
      <c r="D84" s="233"/>
      <c r="E84" s="234">
        <f>E85</f>
        <v>100</v>
      </c>
      <c r="F84" s="234">
        <f>F85</f>
        <v>100</v>
      </c>
    </row>
    <row r="85" spans="1:6" s="26" customFormat="1" ht="30.75">
      <c r="A85" s="232" t="s">
        <v>799</v>
      </c>
      <c r="B85" s="233" t="s">
        <v>260</v>
      </c>
      <c r="C85" s="233" t="s">
        <v>771</v>
      </c>
      <c r="D85" s="233"/>
      <c r="E85" s="234">
        <f>E86</f>
        <v>100</v>
      </c>
      <c r="F85" s="234">
        <f>F86</f>
        <v>100</v>
      </c>
    </row>
    <row r="86" spans="1:6" s="26" customFormat="1" ht="30.75">
      <c r="A86" s="232" t="s">
        <v>536</v>
      </c>
      <c r="B86" s="233" t="s">
        <v>260</v>
      </c>
      <c r="C86" s="233" t="s">
        <v>771</v>
      </c>
      <c r="D86" s="233" t="s">
        <v>483</v>
      </c>
      <c r="E86" s="234">
        <v>100</v>
      </c>
      <c r="F86" s="234">
        <v>100</v>
      </c>
    </row>
    <row r="87" spans="1:6" s="26" customFormat="1" ht="30.75">
      <c r="A87" s="232" t="s">
        <v>680</v>
      </c>
      <c r="B87" s="233" t="s">
        <v>160</v>
      </c>
      <c r="C87" s="233" t="s">
        <v>681</v>
      </c>
      <c r="D87" s="233"/>
      <c r="E87" s="234">
        <f aca="true" t="shared" si="3" ref="E87:F89">E88</f>
        <v>760</v>
      </c>
      <c r="F87" s="234">
        <f t="shared" si="3"/>
        <v>760</v>
      </c>
    </row>
    <row r="88" spans="1:6" s="26" customFormat="1" ht="46.5">
      <c r="A88" s="232" t="s">
        <v>723</v>
      </c>
      <c r="B88" s="233" t="s">
        <v>160</v>
      </c>
      <c r="C88" s="233" t="s">
        <v>682</v>
      </c>
      <c r="D88" s="233"/>
      <c r="E88" s="234">
        <f t="shared" si="3"/>
        <v>760</v>
      </c>
      <c r="F88" s="234">
        <f t="shared" si="3"/>
        <v>760</v>
      </c>
    </row>
    <row r="89" spans="1:6" s="26" customFormat="1" ht="15">
      <c r="A89" s="232" t="s">
        <v>148</v>
      </c>
      <c r="B89" s="233" t="s">
        <v>160</v>
      </c>
      <c r="C89" s="233" t="s">
        <v>683</v>
      </c>
      <c r="D89" s="233"/>
      <c r="E89" s="234">
        <f t="shared" si="3"/>
        <v>760</v>
      </c>
      <c r="F89" s="234">
        <f t="shared" si="3"/>
        <v>760</v>
      </c>
    </row>
    <row r="90" spans="1:6" s="26" customFormat="1" ht="30.75">
      <c r="A90" s="232" t="s">
        <v>536</v>
      </c>
      <c r="B90" s="233" t="s">
        <v>160</v>
      </c>
      <c r="C90" s="233" t="s">
        <v>683</v>
      </c>
      <c r="D90" s="233" t="s">
        <v>483</v>
      </c>
      <c r="E90" s="234">
        <v>760</v>
      </c>
      <c r="F90" s="234">
        <v>760</v>
      </c>
    </row>
    <row r="91" spans="1:6" s="21" customFormat="1" ht="15">
      <c r="A91" s="25" t="s">
        <v>346</v>
      </c>
      <c r="B91" s="24" t="s">
        <v>347</v>
      </c>
      <c r="C91" s="24"/>
      <c r="D91" s="24"/>
      <c r="E91" s="27">
        <f>E97+E122+E127+E135+E92</f>
        <v>91884.3</v>
      </c>
      <c r="F91" s="27">
        <f>F97+F122+F127+F135+F92</f>
        <v>93289.20000000001</v>
      </c>
    </row>
    <row r="92" spans="1:6" s="21" customFormat="1" ht="15">
      <c r="A92" s="206" t="s">
        <v>926</v>
      </c>
      <c r="B92" s="207" t="s">
        <v>925</v>
      </c>
      <c r="C92" s="207"/>
      <c r="D92" s="207"/>
      <c r="E92" s="126">
        <f aca="true" t="shared" si="4" ref="E92:F95">E93</f>
        <v>250</v>
      </c>
      <c r="F92" s="234">
        <f t="shared" si="4"/>
        <v>250</v>
      </c>
    </row>
    <row r="93" spans="1:6" s="21" customFormat="1" ht="30.75">
      <c r="A93" s="206" t="s">
        <v>122</v>
      </c>
      <c r="B93" s="207" t="s">
        <v>925</v>
      </c>
      <c r="C93" s="207" t="s">
        <v>744</v>
      </c>
      <c r="D93" s="207"/>
      <c r="E93" s="126">
        <f t="shared" si="4"/>
        <v>250</v>
      </c>
      <c r="F93" s="234">
        <f t="shared" si="4"/>
        <v>250</v>
      </c>
    </row>
    <row r="94" spans="1:6" s="21" customFormat="1" ht="30.75">
      <c r="A94" s="206" t="s">
        <v>584</v>
      </c>
      <c r="B94" s="207" t="s">
        <v>925</v>
      </c>
      <c r="C94" s="207" t="s">
        <v>581</v>
      </c>
      <c r="D94" s="205"/>
      <c r="E94" s="126">
        <f t="shared" si="4"/>
        <v>250</v>
      </c>
      <c r="F94" s="234">
        <f t="shared" si="4"/>
        <v>250</v>
      </c>
    </row>
    <row r="95" spans="1:6" s="21" customFormat="1" ht="15">
      <c r="A95" s="206" t="s">
        <v>930</v>
      </c>
      <c r="B95" s="207" t="s">
        <v>925</v>
      </c>
      <c r="C95" s="207" t="s">
        <v>929</v>
      </c>
      <c r="D95" s="205"/>
      <c r="E95" s="126">
        <f t="shared" si="4"/>
        <v>250</v>
      </c>
      <c r="F95" s="234">
        <f t="shared" si="4"/>
        <v>250</v>
      </c>
    </row>
    <row r="96" spans="1:6" s="21" customFormat="1" ht="30.75">
      <c r="A96" s="206" t="s">
        <v>536</v>
      </c>
      <c r="B96" s="207" t="s">
        <v>925</v>
      </c>
      <c r="C96" s="207" t="s">
        <v>929</v>
      </c>
      <c r="D96" s="207" t="s">
        <v>483</v>
      </c>
      <c r="E96" s="126">
        <v>250</v>
      </c>
      <c r="F96" s="234">
        <v>250</v>
      </c>
    </row>
    <row r="97" spans="1:6" s="26" customFormat="1" ht="15">
      <c r="A97" s="232" t="s">
        <v>134</v>
      </c>
      <c r="B97" s="233" t="s">
        <v>133</v>
      </c>
      <c r="C97" s="233"/>
      <c r="D97" s="233"/>
      <c r="E97" s="234">
        <f>E98</f>
        <v>10817.1</v>
      </c>
      <c r="F97" s="234">
        <f>F98</f>
        <v>10819.1</v>
      </c>
    </row>
    <row r="98" spans="1:6" s="26" customFormat="1" ht="62.25">
      <c r="A98" s="232" t="s">
        <v>253</v>
      </c>
      <c r="B98" s="233" t="s">
        <v>133</v>
      </c>
      <c r="C98" s="233" t="s">
        <v>614</v>
      </c>
      <c r="D98" s="233"/>
      <c r="E98" s="234">
        <f>E99+E112+E116</f>
        <v>10817.1</v>
      </c>
      <c r="F98" s="234">
        <f>F99+F112+F116</f>
        <v>10819.1</v>
      </c>
    </row>
    <row r="99" spans="1:10" ht="30.75">
      <c r="A99" s="235" t="s">
        <v>786</v>
      </c>
      <c r="B99" s="233" t="s">
        <v>133</v>
      </c>
      <c r="C99" s="236" t="s">
        <v>775</v>
      </c>
      <c r="D99" s="236"/>
      <c r="E99" s="237">
        <f>E100+E103+E106+E109</f>
        <v>7772</v>
      </c>
      <c r="F99" s="237">
        <f>F100+F103+F106+F109</f>
        <v>7774</v>
      </c>
      <c r="G99" s="67"/>
      <c r="H99" s="68"/>
      <c r="I99" s="39"/>
      <c r="J99" s="39"/>
    </row>
    <row r="100" spans="1:10" ht="46.5">
      <c r="A100" s="232" t="s">
        <v>787</v>
      </c>
      <c r="B100" s="233" t="s">
        <v>133</v>
      </c>
      <c r="C100" s="233" t="s">
        <v>776</v>
      </c>
      <c r="D100" s="233"/>
      <c r="E100" s="234">
        <f>E101</f>
        <v>3500</v>
      </c>
      <c r="F100" s="234">
        <f>F101</f>
        <v>3500</v>
      </c>
      <c r="G100" s="67"/>
      <c r="H100" s="68"/>
      <c r="I100" s="69"/>
      <c r="J100" s="69"/>
    </row>
    <row r="101" spans="1:10" ht="15">
      <c r="A101" s="232" t="s">
        <v>135</v>
      </c>
      <c r="B101" s="233" t="s">
        <v>133</v>
      </c>
      <c r="C101" s="233" t="s">
        <v>777</v>
      </c>
      <c r="D101" s="233"/>
      <c r="E101" s="234">
        <f>E102</f>
        <v>3500</v>
      </c>
      <c r="F101" s="234">
        <f>F102</f>
        <v>3500</v>
      </c>
      <c r="G101" s="67"/>
      <c r="H101" s="68"/>
      <c r="I101" s="69"/>
      <c r="J101" s="69"/>
    </row>
    <row r="102" spans="1:10" ht="15">
      <c r="A102" s="232" t="s">
        <v>484</v>
      </c>
      <c r="B102" s="233" t="s">
        <v>133</v>
      </c>
      <c r="C102" s="233" t="s">
        <v>777</v>
      </c>
      <c r="D102" s="233" t="s">
        <v>485</v>
      </c>
      <c r="E102" s="234">
        <v>3500</v>
      </c>
      <c r="F102" s="234">
        <v>3500</v>
      </c>
      <c r="G102" s="67"/>
      <c r="H102" s="68"/>
      <c r="I102" s="69"/>
      <c r="J102" s="69"/>
    </row>
    <row r="103" spans="1:10" ht="30.75">
      <c r="A103" s="232" t="s">
        <v>788</v>
      </c>
      <c r="B103" s="233" t="s">
        <v>133</v>
      </c>
      <c r="C103" s="233" t="s">
        <v>789</v>
      </c>
      <c r="D103" s="233"/>
      <c r="E103" s="234">
        <f>E104</f>
        <v>500</v>
      </c>
      <c r="F103" s="234">
        <f>F104</f>
        <v>500</v>
      </c>
      <c r="G103" s="67"/>
      <c r="H103" s="68"/>
      <c r="I103" s="69"/>
      <c r="J103" s="69"/>
    </row>
    <row r="104" spans="1:10" ht="15">
      <c r="A104" s="232" t="s">
        <v>135</v>
      </c>
      <c r="B104" s="233" t="s">
        <v>133</v>
      </c>
      <c r="C104" s="233" t="s">
        <v>796</v>
      </c>
      <c r="D104" s="233"/>
      <c r="E104" s="234">
        <f>E105</f>
        <v>500</v>
      </c>
      <c r="F104" s="234">
        <f>F105</f>
        <v>500</v>
      </c>
      <c r="G104" s="67"/>
      <c r="H104" s="68"/>
      <c r="I104" s="69"/>
      <c r="J104" s="69"/>
    </row>
    <row r="105" spans="1:10" ht="15">
      <c r="A105" s="232" t="s">
        <v>484</v>
      </c>
      <c r="B105" s="233" t="s">
        <v>133</v>
      </c>
      <c r="C105" s="233" t="s">
        <v>796</v>
      </c>
      <c r="D105" s="233" t="s">
        <v>485</v>
      </c>
      <c r="E105" s="234">
        <v>500</v>
      </c>
      <c r="F105" s="234">
        <v>500</v>
      </c>
      <c r="G105" s="67"/>
      <c r="H105" s="68"/>
      <c r="I105" s="69"/>
      <c r="J105" s="69"/>
    </row>
    <row r="106" spans="1:10" ht="30.75">
      <c r="A106" s="232" t="s">
        <v>716</v>
      </c>
      <c r="B106" s="233" t="s">
        <v>133</v>
      </c>
      <c r="C106" s="233" t="s">
        <v>790</v>
      </c>
      <c r="D106" s="233"/>
      <c r="E106" s="234">
        <f>E107</f>
        <v>2772</v>
      </c>
      <c r="F106" s="234">
        <f>F107</f>
        <v>2774</v>
      </c>
      <c r="G106" s="67"/>
      <c r="H106" s="68"/>
      <c r="I106" s="69"/>
      <c r="J106" s="69"/>
    </row>
    <row r="107" spans="1:10" ht="30.75">
      <c r="A107" s="232" t="s">
        <v>487</v>
      </c>
      <c r="B107" s="233" t="s">
        <v>133</v>
      </c>
      <c r="C107" s="233" t="s">
        <v>791</v>
      </c>
      <c r="D107" s="233"/>
      <c r="E107" s="234">
        <f>E108</f>
        <v>2772</v>
      </c>
      <c r="F107" s="234">
        <f>F108</f>
        <v>2774</v>
      </c>
      <c r="G107" s="67"/>
      <c r="H107" s="68"/>
      <c r="I107" s="69"/>
      <c r="J107" s="69"/>
    </row>
    <row r="108" spans="1:10" ht="30.75">
      <c r="A108" s="232" t="s">
        <v>490</v>
      </c>
      <c r="B108" s="233" t="s">
        <v>133</v>
      </c>
      <c r="C108" s="233" t="s">
        <v>791</v>
      </c>
      <c r="D108" s="233" t="s">
        <v>491</v>
      </c>
      <c r="E108" s="234">
        <v>2772</v>
      </c>
      <c r="F108" s="234">
        <v>2774</v>
      </c>
      <c r="G108" s="67"/>
      <c r="H108" s="68"/>
      <c r="I108" s="69"/>
      <c r="J108" s="69"/>
    </row>
    <row r="109" spans="1:10" ht="62.25">
      <c r="A109" s="232" t="s">
        <v>717</v>
      </c>
      <c r="B109" s="233" t="s">
        <v>133</v>
      </c>
      <c r="C109" s="233" t="s">
        <v>792</v>
      </c>
      <c r="D109" s="233"/>
      <c r="E109" s="234">
        <f>E110</f>
        <v>1000</v>
      </c>
      <c r="F109" s="234">
        <f>F110</f>
        <v>1000</v>
      </c>
      <c r="G109" s="67"/>
      <c r="H109" s="68"/>
      <c r="I109" s="69"/>
      <c r="J109" s="69"/>
    </row>
    <row r="110" spans="1:10" ht="15">
      <c r="A110" s="232" t="s">
        <v>135</v>
      </c>
      <c r="B110" s="233" t="s">
        <v>133</v>
      </c>
      <c r="C110" s="233" t="s">
        <v>797</v>
      </c>
      <c r="D110" s="233"/>
      <c r="E110" s="234">
        <f>E111</f>
        <v>1000</v>
      </c>
      <c r="F110" s="234">
        <f>F111</f>
        <v>1000</v>
      </c>
      <c r="G110" s="67"/>
      <c r="H110" s="68"/>
      <c r="I110" s="69"/>
      <c r="J110" s="69"/>
    </row>
    <row r="111" spans="1:10" ht="30.75">
      <c r="A111" s="232" t="s">
        <v>536</v>
      </c>
      <c r="B111" s="233" t="s">
        <v>133</v>
      </c>
      <c r="C111" s="233" t="s">
        <v>797</v>
      </c>
      <c r="D111" s="233" t="s">
        <v>483</v>
      </c>
      <c r="E111" s="234">
        <v>1000</v>
      </c>
      <c r="F111" s="234">
        <v>1000</v>
      </c>
      <c r="G111" s="67"/>
      <c r="H111" s="68"/>
      <c r="I111" s="69"/>
      <c r="J111" s="69"/>
    </row>
    <row r="112" spans="1:10" ht="15">
      <c r="A112" s="235" t="s">
        <v>781</v>
      </c>
      <c r="B112" s="233" t="s">
        <v>133</v>
      </c>
      <c r="C112" s="236" t="s">
        <v>778</v>
      </c>
      <c r="D112" s="236"/>
      <c r="E112" s="237">
        <f aca="true" t="shared" si="5" ref="E112:F114">E113</f>
        <v>500</v>
      </c>
      <c r="F112" s="237">
        <f t="shared" si="5"/>
        <v>500</v>
      </c>
      <c r="G112" s="67"/>
      <c r="H112" s="68"/>
      <c r="I112" s="69"/>
      <c r="J112" s="69"/>
    </row>
    <row r="113" spans="1:10" ht="30.75">
      <c r="A113" s="232" t="s">
        <v>784</v>
      </c>
      <c r="B113" s="233" t="s">
        <v>133</v>
      </c>
      <c r="C113" s="233" t="s">
        <v>779</v>
      </c>
      <c r="D113" s="233"/>
      <c r="E113" s="234">
        <f t="shared" si="5"/>
        <v>500</v>
      </c>
      <c r="F113" s="234">
        <f t="shared" si="5"/>
        <v>500</v>
      </c>
      <c r="G113" s="67"/>
      <c r="H113" s="68"/>
      <c r="I113" s="69"/>
      <c r="J113" s="69"/>
    </row>
    <row r="114" spans="1:10" ht="15">
      <c r="A114" s="232" t="s">
        <v>135</v>
      </c>
      <c r="B114" s="233" t="s">
        <v>133</v>
      </c>
      <c r="C114" s="233" t="s">
        <v>780</v>
      </c>
      <c r="D114" s="233"/>
      <c r="E114" s="234">
        <f t="shared" si="5"/>
        <v>500</v>
      </c>
      <c r="F114" s="234">
        <f t="shared" si="5"/>
        <v>500</v>
      </c>
      <c r="G114" s="67"/>
      <c r="H114" s="68"/>
      <c r="I114" s="69"/>
      <c r="J114" s="69"/>
    </row>
    <row r="115" spans="1:10" ht="15">
      <c r="A115" s="232" t="s">
        <v>484</v>
      </c>
      <c r="B115" s="233" t="s">
        <v>133</v>
      </c>
      <c r="C115" s="233" t="s">
        <v>780</v>
      </c>
      <c r="D115" s="233" t="s">
        <v>485</v>
      </c>
      <c r="E115" s="234">
        <v>500</v>
      </c>
      <c r="F115" s="234">
        <v>500</v>
      </c>
      <c r="G115" s="67"/>
      <c r="H115" s="68"/>
      <c r="I115" s="69"/>
      <c r="J115" s="69"/>
    </row>
    <row r="116" spans="1:10" ht="30.75">
      <c r="A116" s="232" t="s">
        <v>785</v>
      </c>
      <c r="B116" s="233" t="s">
        <v>133</v>
      </c>
      <c r="C116" s="233" t="s">
        <v>782</v>
      </c>
      <c r="D116" s="233"/>
      <c r="E116" s="234">
        <f>E117</f>
        <v>2545.1</v>
      </c>
      <c r="F116" s="234">
        <f>F117</f>
        <v>2545.1</v>
      </c>
      <c r="G116" s="67"/>
      <c r="H116" s="68"/>
      <c r="I116" s="69"/>
      <c r="J116" s="69"/>
    </row>
    <row r="117" spans="1:10" ht="30.75">
      <c r="A117" s="232" t="s">
        <v>766</v>
      </c>
      <c r="B117" s="233" t="s">
        <v>133</v>
      </c>
      <c r="C117" s="233" t="s">
        <v>783</v>
      </c>
      <c r="D117" s="233"/>
      <c r="E117" s="234">
        <f>E118+E120</f>
        <v>2545.1</v>
      </c>
      <c r="F117" s="234">
        <f>F118+F120</f>
        <v>2545.1</v>
      </c>
      <c r="G117" s="67"/>
      <c r="H117" s="68"/>
      <c r="I117" s="69"/>
      <c r="J117" s="69"/>
    </row>
    <row r="118" spans="1:10" ht="46.5">
      <c r="A118" s="232" t="s">
        <v>857</v>
      </c>
      <c r="B118" s="233" t="s">
        <v>133</v>
      </c>
      <c r="C118" s="233" t="s">
        <v>794</v>
      </c>
      <c r="D118" s="233"/>
      <c r="E118" s="234">
        <f>E119</f>
        <v>672.4</v>
      </c>
      <c r="F118" s="234">
        <f>F119</f>
        <v>672.4</v>
      </c>
      <c r="G118" s="67"/>
      <c r="H118" s="68"/>
      <c r="I118" s="69"/>
      <c r="J118" s="69"/>
    </row>
    <row r="119" spans="1:10" ht="30.75">
      <c r="A119" s="232" t="s">
        <v>536</v>
      </c>
      <c r="B119" s="233" t="s">
        <v>133</v>
      </c>
      <c r="C119" s="233" t="s">
        <v>794</v>
      </c>
      <c r="D119" s="233" t="s">
        <v>483</v>
      </c>
      <c r="E119" s="234">
        <v>672.4</v>
      </c>
      <c r="F119" s="234">
        <v>672.4</v>
      </c>
      <c r="G119" s="67"/>
      <c r="H119" s="68"/>
      <c r="I119" s="69"/>
      <c r="J119" s="69"/>
    </row>
    <row r="120" spans="1:10" ht="46.5">
      <c r="A120" s="232" t="s">
        <v>725</v>
      </c>
      <c r="B120" s="233" t="s">
        <v>133</v>
      </c>
      <c r="C120" s="233" t="s">
        <v>795</v>
      </c>
      <c r="D120" s="233"/>
      <c r="E120" s="234">
        <f>E121</f>
        <v>1872.7</v>
      </c>
      <c r="F120" s="234">
        <f>F121</f>
        <v>1872.7</v>
      </c>
      <c r="G120" s="67"/>
      <c r="H120" s="68"/>
      <c r="I120" s="69"/>
      <c r="J120" s="69"/>
    </row>
    <row r="121" spans="1:10" ht="30.75">
      <c r="A121" s="232" t="s">
        <v>536</v>
      </c>
      <c r="B121" s="233" t="s">
        <v>133</v>
      </c>
      <c r="C121" s="233" t="s">
        <v>795</v>
      </c>
      <c r="D121" s="233" t="s">
        <v>483</v>
      </c>
      <c r="E121" s="234">
        <v>1872.7</v>
      </c>
      <c r="F121" s="234">
        <v>1872.7</v>
      </c>
      <c r="G121" s="67"/>
      <c r="H121" s="68"/>
      <c r="I121" s="69"/>
      <c r="J121" s="69"/>
    </row>
    <row r="122" spans="1:6" s="26" customFormat="1" ht="15">
      <c r="A122" s="232" t="s">
        <v>509</v>
      </c>
      <c r="B122" s="233" t="s">
        <v>508</v>
      </c>
      <c r="C122" s="238"/>
      <c r="D122" s="238"/>
      <c r="E122" s="234">
        <f aca="true" t="shared" si="6" ref="E122:F125">E123</f>
        <v>280</v>
      </c>
      <c r="F122" s="234">
        <f t="shared" si="6"/>
        <v>280</v>
      </c>
    </row>
    <row r="123" spans="1:6" s="26" customFormat="1" ht="46.5">
      <c r="A123" s="232" t="s">
        <v>255</v>
      </c>
      <c r="B123" s="233" t="s">
        <v>508</v>
      </c>
      <c r="C123" s="44" t="s">
        <v>665</v>
      </c>
      <c r="D123" s="44"/>
      <c r="E123" s="234">
        <f t="shared" si="6"/>
        <v>280</v>
      </c>
      <c r="F123" s="234">
        <f t="shared" si="6"/>
        <v>280</v>
      </c>
    </row>
    <row r="124" spans="1:6" s="26" customFormat="1" ht="30.75">
      <c r="A124" s="232" t="s">
        <v>669</v>
      </c>
      <c r="B124" s="233" t="s">
        <v>508</v>
      </c>
      <c r="C124" s="44" t="s">
        <v>670</v>
      </c>
      <c r="D124" s="44"/>
      <c r="E124" s="234">
        <f t="shared" si="6"/>
        <v>280</v>
      </c>
      <c r="F124" s="234">
        <f t="shared" si="6"/>
        <v>280</v>
      </c>
    </row>
    <row r="125" spans="1:6" s="26" customFormat="1" ht="15">
      <c r="A125" s="232" t="s">
        <v>510</v>
      </c>
      <c r="B125" s="233" t="s">
        <v>508</v>
      </c>
      <c r="C125" s="44" t="s">
        <v>671</v>
      </c>
      <c r="D125" s="238"/>
      <c r="E125" s="234">
        <f t="shared" si="6"/>
        <v>280</v>
      </c>
      <c r="F125" s="234">
        <f t="shared" si="6"/>
        <v>280</v>
      </c>
    </row>
    <row r="126" spans="1:6" s="26" customFormat="1" ht="15">
      <c r="A126" s="232" t="s">
        <v>484</v>
      </c>
      <c r="B126" s="233" t="s">
        <v>508</v>
      </c>
      <c r="C126" s="44" t="s">
        <v>671</v>
      </c>
      <c r="D126" s="233" t="s">
        <v>485</v>
      </c>
      <c r="E126" s="234">
        <v>280</v>
      </c>
      <c r="F126" s="234">
        <v>280</v>
      </c>
    </row>
    <row r="127" spans="1:6" s="26" customFormat="1" ht="15">
      <c r="A127" s="232" t="s">
        <v>28</v>
      </c>
      <c r="B127" s="233" t="s">
        <v>355</v>
      </c>
      <c r="C127" s="44"/>
      <c r="D127" s="233"/>
      <c r="E127" s="234">
        <f>E128</f>
        <v>76749</v>
      </c>
      <c r="F127" s="234">
        <f>F128</f>
        <v>78402</v>
      </c>
    </row>
    <row r="128" spans="1:6" s="26" customFormat="1" ht="46.5">
      <c r="A128" s="232" t="s">
        <v>255</v>
      </c>
      <c r="B128" s="233" t="s">
        <v>355</v>
      </c>
      <c r="C128" s="44" t="s">
        <v>665</v>
      </c>
      <c r="D128" s="233"/>
      <c r="E128" s="234">
        <f>E129</f>
        <v>76749</v>
      </c>
      <c r="F128" s="234">
        <f>F129</f>
        <v>78402</v>
      </c>
    </row>
    <row r="129" spans="1:6" s="26" customFormat="1" ht="30.75">
      <c r="A129" s="232" t="s">
        <v>666</v>
      </c>
      <c r="B129" s="233" t="s">
        <v>355</v>
      </c>
      <c r="C129" s="44" t="s">
        <v>667</v>
      </c>
      <c r="D129" s="233"/>
      <c r="E129" s="234">
        <f>E130+E133</f>
        <v>76749</v>
      </c>
      <c r="F129" s="234">
        <f>F130+F133</f>
        <v>78402</v>
      </c>
    </row>
    <row r="130" spans="1:6" s="26" customFormat="1" ht="15">
      <c r="A130" s="232" t="s">
        <v>147</v>
      </c>
      <c r="B130" s="233" t="s">
        <v>355</v>
      </c>
      <c r="C130" s="233" t="s">
        <v>668</v>
      </c>
      <c r="D130" s="233"/>
      <c r="E130" s="234">
        <f>E131+E132</f>
        <v>21579</v>
      </c>
      <c r="F130" s="234">
        <f>F131+F132</f>
        <v>22397</v>
      </c>
    </row>
    <row r="131" spans="1:6" s="26" customFormat="1" ht="30.75">
      <c r="A131" s="232" t="s">
        <v>536</v>
      </c>
      <c r="B131" s="233" t="s">
        <v>355</v>
      </c>
      <c r="C131" s="233" t="s">
        <v>668</v>
      </c>
      <c r="D131" s="233" t="s">
        <v>483</v>
      </c>
      <c r="E131" s="234">
        <v>16832</v>
      </c>
      <c r="F131" s="234">
        <v>17650</v>
      </c>
    </row>
    <row r="132" spans="1:6" s="26" customFormat="1" ht="15">
      <c r="A132" s="232" t="s">
        <v>29</v>
      </c>
      <c r="B132" s="233" t="s">
        <v>355</v>
      </c>
      <c r="C132" s="233" t="s">
        <v>668</v>
      </c>
      <c r="D132" s="233" t="s">
        <v>493</v>
      </c>
      <c r="E132" s="234">
        <v>4747</v>
      </c>
      <c r="F132" s="234">
        <v>4747</v>
      </c>
    </row>
    <row r="133" spans="1:6" s="26" customFormat="1" ht="46.5">
      <c r="A133" s="232" t="s">
        <v>823</v>
      </c>
      <c r="B133" s="233" t="s">
        <v>355</v>
      </c>
      <c r="C133" s="233" t="s">
        <v>822</v>
      </c>
      <c r="D133" s="233"/>
      <c r="E133" s="234">
        <f>E134</f>
        <v>55170</v>
      </c>
      <c r="F133" s="234">
        <f>F134</f>
        <v>56005</v>
      </c>
    </row>
    <row r="134" spans="1:6" s="26" customFormat="1" ht="30.75">
      <c r="A134" s="232" t="s">
        <v>536</v>
      </c>
      <c r="B134" s="233" t="s">
        <v>355</v>
      </c>
      <c r="C134" s="233" t="s">
        <v>822</v>
      </c>
      <c r="D134" s="233" t="s">
        <v>483</v>
      </c>
      <c r="E134" s="234">
        <v>55170</v>
      </c>
      <c r="F134" s="234">
        <v>56005</v>
      </c>
    </row>
    <row r="135" spans="1:6" s="26" customFormat="1" ht="15">
      <c r="A135" s="232" t="s">
        <v>348</v>
      </c>
      <c r="B135" s="233" t="s">
        <v>513</v>
      </c>
      <c r="C135" s="233"/>
      <c r="D135" s="233"/>
      <c r="E135" s="234">
        <f>E136+E140</f>
        <v>3788.2</v>
      </c>
      <c r="F135" s="234">
        <f>F136+F140</f>
        <v>3538.1000000000004</v>
      </c>
    </row>
    <row r="136" spans="1:6" s="26" customFormat="1" ht="46.5">
      <c r="A136" s="232" t="s">
        <v>252</v>
      </c>
      <c r="B136" s="233" t="s">
        <v>513</v>
      </c>
      <c r="C136" s="233" t="s">
        <v>610</v>
      </c>
      <c r="D136" s="233"/>
      <c r="E136" s="234">
        <f aca="true" t="shared" si="7" ref="E136:F138">E137</f>
        <v>2000</v>
      </c>
      <c r="F136" s="234">
        <f t="shared" si="7"/>
        <v>2000</v>
      </c>
    </row>
    <row r="137" spans="1:6" s="26" customFormat="1" ht="30.75">
      <c r="A137" s="232" t="s">
        <v>611</v>
      </c>
      <c r="B137" s="233" t="s">
        <v>513</v>
      </c>
      <c r="C137" s="233" t="s">
        <v>612</v>
      </c>
      <c r="D137" s="233"/>
      <c r="E137" s="234">
        <f t="shared" si="7"/>
        <v>2000</v>
      </c>
      <c r="F137" s="234">
        <f t="shared" si="7"/>
        <v>2000</v>
      </c>
    </row>
    <row r="138" spans="1:6" s="26" customFormat="1" ht="15">
      <c r="A138" s="232" t="s">
        <v>23</v>
      </c>
      <c r="B138" s="233" t="s">
        <v>513</v>
      </c>
      <c r="C138" s="233" t="s">
        <v>729</v>
      </c>
      <c r="D138" s="233"/>
      <c r="E138" s="234">
        <f t="shared" si="7"/>
        <v>2000</v>
      </c>
      <c r="F138" s="234">
        <f t="shared" si="7"/>
        <v>2000</v>
      </c>
    </row>
    <row r="139" spans="1:6" s="26" customFormat="1" ht="15">
      <c r="A139" s="232" t="s">
        <v>484</v>
      </c>
      <c r="B139" s="233" t="s">
        <v>513</v>
      </c>
      <c r="C139" s="233" t="s">
        <v>729</v>
      </c>
      <c r="D139" s="233" t="s">
        <v>485</v>
      </c>
      <c r="E139" s="234">
        <v>2000</v>
      </c>
      <c r="F139" s="234">
        <v>2000</v>
      </c>
    </row>
    <row r="140" spans="1:6" s="26" customFormat="1" ht="62.25">
      <c r="A140" s="232" t="s">
        <v>647</v>
      </c>
      <c r="B140" s="233" t="s">
        <v>513</v>
      </c>
      <c r="C140" s="233" t="s">
        <v>648</v>
      </c>
      <c r="D140" s="232"/>
      <c r="E140" s="234">
        <f>E141</f>
        <v>1788.2</v>
      </c>
      <c r="F140" s="234">
        <f>F141</f>
        <v>1538.1000000000001</v>
      </c>
    </row>
    <row r="141" spans="1:6" s="26" customFormat="1" ht="30.75">
      <c r="A141" s="232" t="s">
        <v>708</v>
      </c>
      <c r="B141" s="233" t="s">
        <v>513</v>
      </c>
      <c r="C141" s="233" t="s">
        <v>712</v>
      </c>
      <c r="D141" s="232"/>
      <c r="E141" s="234">
        <f>E142+E144+E146</f>
        <v>1788.2</v>
      </c>
      <c r="F141" s="234">
        <f>F142+F144+F146</f>
        <v>1538.1000000000001</v>
      </c>
    </row>
    <row r="142" spans="1:6" s="26" customFormat="1" ht="46.5">
      <c r="A142" s="232" t="s">
        <v>548</v>
      </c>
      <c r="B142" s="233" t="s">
        <v>513</v>
      </c>
      <c r="C142" s="233" t="s">
        <v>713</v>
      </c>
      <c r="D142" s="233"/>
      <c r="E142" s="234">
        <f>E143</f>
        <v>429.7</v>
      </c>
      <c r="F142" s="234">
        <f>F143</f>
        <v>429.7</v>
      </c>
    </row>
    <row r="143" spans="1:6" s="26" customFormat="1" ht="30.75">
      <c r="A143" s="232" t="s">
        <v>536</v>
      </c>
      <c r="B143" s="233" t="s">
        <v>513</v>
      </c>
      <c r="C143" s="233" t="s">
        <v>713</v>
      </c>
      <c r="D143" s="233" t="s">
        <v>483</v>
      </c>
      <c r="E143" s="234">
        <v>429.7</v>
      </c>
      <c r="F143" s="234">
        <v>429.7</v>
      </c>
    </row>
    <row r="144" spans="1:6" s="26" customFormat="1" ht="46.5">
      <c r="A144" s="232" t="s">
        <v>815</v>
      </c>
      <c r="B144" s="233" t="s">
        <v>513</v>
      </c>
      <c r="C144" s="233" t="s">
        <v>814</v>
      </c>
      <c r="D144" s="233"/>
      <c r="E144" s="234">
        <f>E145</f>
        <v>50</v>
      </c>
      <c r="F144" s="234">
        <f>F145</f>
        <v>50</v>
      </c>
    </row>
    <row r="145" spans="1:6" s="26" customFormat="1" ht="30.75">
      <c r="A145" s="232" t="s">
        <v>536</v>
      </c>
      <c r="B145" s="233" t="s">
        <v>513</v>
      </c>
      <c r="C145" s="233" t="s">
        <v>814</v>
      </c>
      <c r="D145" s="233" t="s">
        <v>483</v>
      </c>
      <c r="E145" s="234">
        <v>50</v>
      </c>
      <c r="F145" s="234">
        <v>50</v>
      </c>
    </row>
    <row r="146" spans="1:6" s="26" customFormat="1" ht="15">
      <c r="A146" s="232" t="s">
        <v>808</v>
      </c>
      <c r="B146" s="233" t="s">
        <v>513</v>
      </c>
      <c r="C146" s="233" t="s">
        <v>809</v>
      </c>
      <c r="D146" s="233"/>
      <c r="E146" s="234">
        <f>E147</f>
        <v>1308.5</v>
      </c>
      <c r="F146" s="234">
        <f>F147</f>
        <v>1058.4</v>
      </c>
    </row>
    <row r="147" spans="1:6" s="26" customFormat="1" ht="30.75">
      <c r="A147" s="232" t="s">
        <v>536</v>
      </c>
      <c r="B147" s="233" t="s">
        <v>513</v>
      </c>
      <c r="C147" s="233" t="s">
        <v>809</v>
      </c>
      <c r="D147" s="233" t="s">
        <v>483</v>
      </c>
      <c r="E147" s="234">
        <v>1308.5</v>
      </c>
      <c r="F147" s="234">
        <v>1058.4</v>
      </c>
    </row>
    <row r="148" spans="1:6" s="21" customFormat="1" ht="15">
      <c r="A148" s="25" t="s">
        <v>151</v>
      </c>
      <c r="B148" s="24" t="s">
        <v>149</v>
      </c>
      <c r="C148" s="24"/>
      <c r="D148" s="24"/>
      <c r="E148" s="27">
        <f>E149+E165+E157+E171</f>
        <v>24300</v>
      </c>
      <c r="F148" s="27">
        <f>F149+F165+F157+F171</f>
        <v>24300</v>
      </c>
    </row>
    <row r="149" spans="1:6" s="21" customFormat="1" ht="15">
      <c r="A149" s="232" t="s">
        <v>213</v>
      </c>
      <c r="B149" s="233" t="s">
        <v>212</v>
      </c>
      <c r="C149" s="233"/>
      <c r="D149" s="233"/>
      <c r="E149" s="234">
        <f>E150</f>
        <v>1050</v>
      </c>
      <c r="F149" s="234">
        <f>F150</f>
        <v>1050</v>
      </c>
    </row>
    <row r="150" spans="1:6" s="21" customFormat="1" ht="62.25">
      <c r="A150" s="232" t="s">
        <v>647</v>
      </c>
      <c r="B150" s="233" t="s">
        <v>212</v>
      </c>
      <c r="C150" s="233" t="s">
        <v>648</v>
      </c>
      <c r="D150" s="233"/>
      <c r="E150" s="234">
        <f>E151+E154</f>
        <v>1050</v>
      </c>
      <c r="F150" s="234">
        <f>F151+F154</f>
        <v>1050</v>
      </c>
    </row>
    <row r="151" spans="1:6" s="21" customFormat="1" ht="15">
      <c r="A151" s="232" t="s">
        <v>651</v>
      </c>
      <c r="B151" s="233" t="s">
        <v>212</v>
      </c>
      <c r="C151" s="233" t="s">
        <v>652</v>
      </c>
      <c r="D151" s="233"/>
      <c r="E151" s="234">
        <f>E152</f>
        <v>0</v>
      </c>
      <c r="F151" s="234">
        <f>F152</f>
        <v>0</v>
      </c>
    </row>
    <row r="152" spans="1:6" s="21" customFormat="1" ht="62.25">
      <c r="A152" s="232" t="s">
        <v>858</v>
      </c>
      <c r="B152" s="233" t="s">
        <v>212</v>
      </c>
      <c r="C152" s="233" t="s">
        <v>653</v>
      </c>
      <c r="D152" s="233"/>
      <c r="E152" s="234">
        <f>E153</f>
        <v>0</v>
      </c>
      <c r="F152" s="234">
        <f>F153</f>
        <v>0</v>
      </c>
    </row>
    <row r="153" spans="1:6" s="21" customFormat="1" ht="30.75">
      <c r="A153" s="232" t="s">
        <v>544</v>
      </c>
      <c r="B153" s="233" t="s">
        <v>212</v>
      </c>
      <c r="C153" s="233" t="s">
        <v>653</v>
      </c>
      <c r="D153" s="233" t="s">
        <v>498</v>
      </c>
      <c r="E153" s="234"/>
      <c r="F153" s="234"/>
    </row>
    <row r="154" spans="1:6" s="21" customFormat="1" ht="15">
      <c r="A154" s="232" t="s">
        <v>537</v>
      </c>
      <c r="B154" s="233" t="s">
        <v>212</v>
      </c>
      <c r="C154" s="233" t="s">
        <v>689</v>
      </c>
      <c r="D154" s="233"/>
      <c r="E154" s="234">
        <f>E155</f>
        <v>1050</v>
      </c>
      <c r="F154" s="234">
        <f>F155</f>
        <v>1050</v>
      </c>
    </row>
    <row r="155" spans="1:6" s="21" customFormat="1" ht="30.75">
      <c r="A155" s="232" t="s">
        <v>214</v>
      </c>
      <c r="B155" s="233" t="s">
        <v>212</v>
      </c>
      <c r="C155" s="233" t="s">
        <v>709</v>
      </c>
      <c r="D155" s="233"/>
      <c r="E155" s="234">
        <f>E156</f>
        <v>1050</v>
      </c>
      <c r="F155" s="234">
        <f>F156</f>
        <v>1050</v>
      </c>
    </row>
    <row r="156" spans="1:6" s="21" customFormat="1" ht="30.75">
      <c r="A156" s="232" t="s">
        <v>536</v>
      </c>
      <c r="B156" s="233" t="s">
        <v>212</v>
      </c>
      <c r="C156" s="233" t="s">
        <v>709</v>
      </c>
      <c r="D156" s="233" t="s">
        <v>483</v>
      </c>
      <c r="E156" s="234">
        <v>1050</v>
      </c>
      <c r="F156" s="234">
        <v>1050</v>
      </c>
    </row>
    <row r="157" spans="1:6" s="26" customFormat="1" ht="15">
      <c r="A157" s="232" t="s">
        <v>152</v>
      </c>
      <c r="B157" s="233" t="s">
        <v>150</v>
      </c>
      <c r="C157" s="233"/>
      <c r="D157" s="233"/>
      <c r="E157" s="234">
        <f>E158</f>
        <v>10000</v>
      </c>
      <c r="F157" s="234">
        <f>F158</f>
        <v>10000</v>
      </c>
    </row>
    <row r="158" spans="1:6" s="21" customFormat="1" ht="62.25">
      <c r="A158" s="232" t="s">
        <v>647</v>
      </c>
      <c r="B158" s="233" t="s">
        <v>150</v>
      </c>
      <c r="C158" s="233" t="s">
        <v>648</v>
      </c>
      <c r="D158" s="233"/>
      <c r="E158" s="234">
        <f>E159+E162</f>
        <v>10000</v>
      </c>
      <c r="F158" s="234">
        <f>F159+F162</f>
        <v>10000</v>
      </c>
    </row>
    <row r="159" spans="1:6" s="21" customFormat="1" ht="30.75">
      <c r="A159" s="232" t="s">
        <v>649</v>
      </c>
      <c r="B159" s="233" t="s">
        <v>150</v>
      </c>
      <c r="C159" s="233" t="s">
        <v>650</v>
      </c>
      <c r="D159" s="233"/>
      <c r="E159" s="234">
        <f>E160</f>
        <v>2000</v>
      </c>
      <c r="F159" s="234">
        <f>F160</f>
        <v>2000</v>
      </c>
    </row>
    <row r="160" spans="1:6" s="21" customFormat="1" ht="30.75">
      <c r="A160" s="232" t="s">
        <v>805</v>
      </c>
      <c r="B160" s="233" t="s">
        <v>150</v>
      </c>
      <c r="C160" s="233" t="s">
        <v>806</v>
      </c>
      <c r="D160" s="233"/>
      <c r="E160" s="234">
        <f>E161</f>
        <v>2000</v>
      </c>
      <c r="F160" s="234">
        <f>F161</f>
        <v>2000</v>
      </c>
    </row>
    <row r="161" spans="1:6" s="21" customFormat="1" ht="30.75">
      <c r="A161" s="232" t="s">
        <v>544</v>
      </c>
      <c r="B161" s="233" t="s">
        <v>150</v>
      </c>
      <c r="C161" s="233" t="s">
        <v>806</v>
      </c>
      <c r="D161" s="233" t="s">
        <v>498</v>
      </c>
      <c r="E161" s="234">
        <v>2000</v>
      </c>
      <c r="F161" s="234">
        <v>2000</v>
      </c>
    </row>
    <row r="162" spans="1:6" s="21" customFormat="1" ht="62.25">
      <c r="A162" s="232" t="s">
        <v>719</v>
      </c>
      <c r="B162" s="233" t="s">
        <v>150</v>
      </c>
      <c r="C162" s="233" t="s">
        <v>654</v>
      </c>
      <c r="D162" s="233"/>
      <c r="E162" s="234">
        <f>E163</f>
        <v>8000</v>
      </c>
      <c r="F162" s="234">
        <f>F163</f>
        <v>8000</v>
      </c>
    </row>
    <row r="163" spans="1:6" s="21" customFormat="1" ht="30.75">
      <c r="A163" s="232" t="s">
        <v>805</v>
      </c>
      <c r="B163" s="233" t="s">
        <v>150</v>
      </c>
      <c r="C163" s="233" t="s">
        <v>807</v>
      </c>
      <c r="D163" s="233"/>
      <c r="E163" s="234">
        <f>E164</f>
        <v>8000</v>
      </c>
      <c r="F163" s="234">
        <f>F164</f>
        <v>8000</v>
      </c>
    </row>
    <row r="164" spans="1:6" s="21" customFormat="1" ht="30.75">
      <c r="A164" s="232" t="s">
        <v>544</v>
      </c>
      <c r="B164" s="233" t="s">
        <v>150</v>
      </c>
      <c r="C164" s="233" t="s">
        <v>807</v>
      </c>
      <c r="D164" s="233" t="s">
        <v>498</v>
      </c>
      <c r="E164" s="234">
        <v>8000</v>
      </c>
      <c r="F164" s="234">
        <v>8000</v>
      </c>
    </row>
    <row r="165" spans="1:6" s="26" customFormat="1" ht="15">
      <c r="A165" s="232" t="s">
        <v>205</v>
      </c>
      <c r="B165" s="233" t="s">
        <v>204</v>
      </c>
      <c r="C165" s="233"/>
      <c r="D165" s="233"/>
      <c r="E165" s="234">
        <f aca="true" t="shared" si="8" ref="E165:F167">E166</f>
        <v>5050</v>
      </c>
      <c r="F165" s="234">
        <f t="shared" si="8"/>
        <v>5050</v>
      </c>
    </row>
    <row r="166" spans="1:6" s="26" customFormat="1" ht="62.25">
      <c r="A166" s="232" t="s">
        <v>647</v>
      </c>
      <c r="B166" s="233" t="s">
        <v>204</v>
      </c>
      <c r="C166" s="233" t="s">
        <v>648</v>
      </c>
      <c r="D166" s="233"/>
      <c r="E166" s="234">
        <f t="shared" si="8"/>
        <v>5050</v>
      </c>
      <c r="F166" s="234">
        <f t="shared" si="8"/>
        <v>5050</v>
      </c>
    </row>
    <row r="167" spans="1:6" s="26" customFormat="1" ht="46.5">
      <c r="A167" s="232" t="s">
        <v>720</v>
      </c>
      <c r="B167" s="233" t="s">
        <v>204</v>
      </c>
      <c r="C167" s="233" t="s">
        <v>655</v>
      </c>
      <c r="D167" s="233"/>
      <c r="E167" s="234">
        <f t="shared" si="8"/>
        <v>5050</v>
      </c>
      <c r="F167" s="234">
        <f t="shared" si="8"/>
        <v>5050</v>
      </c>
    </row>
    <row r="168" spans="1:6" s="26" customFormat="1" ht="15">
      <c r="A168" s="232" t="s">
        <v>247</v>
      </c>
      <c r="B168" s="233" t="s">
        <v>204</v>
      </c>
      <c r="C168" s="233" t="s">
        <v>656</v>
      </c>
      <c r="D168" s="233"/>
      <c r="E168" s="234">
        <f>E169+E170</f>
        <v>5050</v>
      </c>
      <c r="F168" s="234">
        <f>F169+F170</f>
        <v>5050</v>
      </c>
    </row>
    <row r="169" spans="1:6" s="26" customFormat="1" ht="30.75">
      <c r="A169" s="232" t="s">
        <v>536</v>
      </c>
      <c r="B169" s="233" t="s">
        <v>204</v>
      </c>
      <c r="C169" s="233" t="s">
        <v>656</v>
      </c>
      <c r="D169" s="233" t="s">
        <v>483</v>
      </c>
      <c r="E169" s="234">
        <v>50</v>
      </c>
      <c r="F169" s="234">
        <v>50</v>
      </c>
    </row>
    <row r="170" spans="1:6" s="26" customFormat="1" ht="15">
      <c r="A170" s="232" t="s">
        <v>29</v>
      </c>
      <c r="B170" s="233" t="s">
        <v>204</v>
      </c>
      <c r="C170" s="233" t="s">
        <v>656</v>
      </c>
      <c r="D170" s="233" t="s">
        <v>493</v>
      </c>
      <c r="E170" s="234">
        <v>5000</v>
      </c>
      <c r="F170" s="234">
        <v>5000</v>
      </c>
    </row>
    <row r="171" spans="1:6" s="26" customFormat="1" ht="15">
      <c r="A171" s="232" t="s">
        <v>527</v>
      </c>
      <c r="B171" s="233" t="s">
        <v>526</v>
      </c>
      <c r="C171" s="233"/>
      <c r="D171" s="233"/>
      <c r="E171" s="234">
        <f>E172</f>
        <v>8200</v>
      </c>
      <c r="F171" s="234">
        <f>F172</f>
        <v>8200</v>
      </c>
    </row>
    <row r="172" spans="1:6" s="26" customFormat="1" ht="62.25">
      <c r="A172" s="232" t="s">
        <v>647</v>
      </c>
      <c r="B172" s="233" t="s">
        <v>526</v>
      </c>
      <c r="C172" s="233" t="s">
        <v>648</v>
      </c>
      <c r="D172" s="233"/>
      <c r="E172" s="234">
        <f>E176+E173</f>
        <v>8200</v>
      </c>
      <c r="F172" s="234">
        <f>F176+F173</f>
        <v>8200</v>
      </c>
    </row>
    <row r="173" spans="1:6" s="26" customFormat="1" ht="78">
      <c r="A173" s="232" t="s">
        <v>849</v>
      </c>
      <c r="B173" s="233" t="s">
        <v>526</v>
      </c>
      <c r="C173" s="233" t="s">
        <v>655</v>
      </c>
      <c r="D173" s="233"/>
      <c r="E173" s="234">
        <f>E174</f>
        <v>8100</v>
      </c>
      <c r="F173" s="234">
        <f>F174</f>
        <v>8100</v>
      </c>
    </row>
    <row r="174" spans="1:6" s="26" customFormat="1" ht="62.25">
      <c r="A174" s="232" t="s">
        <v>850</v>
      </c>
      <c r="B174" s="233" t="s">
        <v>526</v>
      </c>
      <c r="C174" s="233" t="s">
        <v>657</v>
      </c>
      <c r="D174" s="233"/>
      <c r="E174" s="234">
        <f>E175</f>
        <v>8100</v>
      </c>
      <c r="F174" s="234">
        <f>F175</f>
        <v>8100</v>
      </c>
    </row>
    <row r="175" spans="1:6" s="26" customFormat="1" ht="15">
      <c r="A175" s="232" t="s">
        <v>29</v>
      </c>
      <c r="B175" s="233" t="s">
        <v>526</v>
      </c>
      <c r="C175" s="233" t="s">
        <v>657</v>
      </c>
      <c r="D175" s="233" t="s">
        <v>493</v>
      </c>
      <c r="E175" s="234">
        <v>8100</v>
      </c>
      <c r="F175" s="234">
        <v>8100</v>
      </c>
    </row>
    <row r="176" spans="1:6" s="26" customFormat="1" ht="46.5">
      <c r="A176" s="232" t="s">
        <v>658</v>
      </c>
      <c r="B176" s="233" t="s">
        <v>526</v>
      </c>
      <c r="C176" s="233" t="s">
        <v>730</v>
      </c>
      <c r="D176" s="233"/>
      <c r="E176" s="234">
        <f>E177</f>
        <v>100</v>
      </c>
      <c r="F176" s="234">
        <f>F177</f>
        <v>100</v>
      </c>
    </row>
    <row r="177" spans="1:6" s="26" customFormat="1" ht="78">
      <c r="A177" s="239" t="s">
        <v>816</v>
      </c>
      <c r="B177" s="240" t="s">
        <v>526</v>
      </c>
      <c r="C177" s="240" t="s">
        <v>817</v>
      </c>
      <c r="D177" s="240"/>
      <c r="E177" s="241">
        <f>E178</f>
        <v>100</v>
      </c>
      <c r="F177" s="241">
        <f>F178</f>
        <v>100</v>
      </c>
    </row>
    <row r="178" spans="1:6" s="26" customFormat="1" ht="30.75">
      <c r="A178" s="232" t="s">
        <v>536</v>
      </c>
      <c r="B178" s="233" t="s">
        <v>526</v>
      </c>
      <c r="C178" s="240" t="s">
        <v>817</v>
      </c>
      <c r="D178" s="233" t="s">
        <v>483</v>
      </c>
      <c r="E178" s="234">
        <v>100</v>
      </c>
      <c r="F178" s="234">
        <v>100</v>
      </c>
    </row>
    <row r="179" spans="1:9" s="26" customFormat="1" ht="15">
      <c r="A179" s="25" t="s">
        <v>349</v>
      </c>
      <c r="B179" s="24" t="s">
        <v>65</v>
      </c>
      <c r="C179" s="24"/>
      <c r="D179" s="24"/>
      <c r="E179" s="27">
        <f>E180+E196+E221+E245+E227+E212</f>
        <v>923431.7</v>
      </c>
      <c r="F179" s="27">
        <f>F180+F196+F221+F245+F227+F212</f>
        <v>926569.7</v>
      </c>
      <c r="H179" s="53"/>
      <c r="I179" s="48"/>
    </row>
    <row r="180" spans="1:6" s="26" customFormat="1" ht="15">
      <c r="A180" s="232" t="s">
        <v>70</v>
      </c>
      <c r="B180" s="233" t="s">
        <v>66</v>
      </c>
      <c r="C180" s="233"/>
      <c r="D180" s="233"/>
      <c r="E180" s="234">
        <f>E181</f>
        <v>295426.5</v>
      </c>
      <c r="F180" s="234">
        <f>F181</f>
        <v>296824.5</v>
      </c>
    </row>
    <row r="181" spans="1:6" s="26" customFormat="1" ht="30.75">
      <c r="A181" s="232" t="s">
        <v>122</v>
      </c>
      <c r="B181" s="233" t="s">
        <v>66</v>
      </c>
      <c r="C181" s="233" t="s">
        <v>744</v>
      </c>
      <c r="D181" s="233"/>
      <c r="E181" s="234">
        <f>E182+E193</f>
        <v>295426.5</v>
      </c>
      <c r="F181" s="234">
        <f>F182+F193</f>
        <v>296824.5</v>
      </c>
    </row>
    <row r="182" spans="1:6" s="26" customFormat="1" ht="30.75">
      <c r="A182" s="232" t="s">
        <v>561</v>
      </c>
      <c r="B182" s="233" t="s">
        <v>66</v>
      </c>
      <c r="C182" s="233" t="s">
        <v>745</v>
      </c>
      <c r="D182" s="233"/>
      <c r="E182" s="234">
        <f>E183+E185+E187+E189+E191</f>
        <v>289526.5</v>
      </c>
      <c r="F182" s="234">
        <f>F183+F185+F187+F189+F191</f>
        <v>290924.5</v>
      </c>
    </row>
    <row r="183" spans="1:6" s="26" customFormat="1" ht="15">
      <c r="A183" s="232" t="s">
        <v>549</v>
      </c>
      <c r="B183" s="233" t="s">
        <v>66</v>
      </c>
      <c r="C183" s="233" t="s">
        <v>566</v>
      </c>
      <c r="D183" s="233"/>
      <c r="E183" s="234">
        <f>E184</f>
        <v>88510</v>
      </c>
      <c r="F183" s="234">
        <f>F184</f>
        <v>89908</v>
      </c>
    </row>
    <row r="184" spans="1:6" s="26" customFormat="1" ht="30.75">
      <c r="A184" s="232" t="s">
        <v>490</v>
      </c>
      <c r="B184" s="233" t="s">
        <v>66</v>
      </c>
      <c r="C184" s="233" t="s">
        <v>566</v>
      </c>
      <c r="D184" s="233" t="s">
        <v>491</v>
      </c>
      <c r="E184" s="234">
        <v>88510</v>
      </c>
      <c r="F184" s="234">
        <v>89908</v>
      </c>
    </row>
    <row r="185" spans="1:6" s="26" customFormat="1" ht="46.5">
      <c r="A185" s="232" t="s">
        <v>248</v>
      </c>
      <c r="B185" s="233" t="s">
        <v>66</v>
      </c>
      <c r="C185" s="233" t="s">
        <v>567</v>
      </c>
      <c r="D185" s="233"/>
      <c r="E185" s="234">
        <f>E186</f>
        <v>0</v>
      </c>
      <c r="F185" s="234">
        <f>F186</f>
        <v>0</v>
      </c>
    </row>
    <row r="186" spans="1:6" s="26" customFormat="1" ht="30.75">
      <c r="A186" s="232" t="s">
        <v>490</v>
      </c>
      <c r="B186" s="233" t="s">
        <v>66</v>
      </c>
      <c r="C186" s="233" t="s">
        <v>567</v>
      </c>
      <c r="D186" s="233" t="s">
        <v>491</v>
      </c>
      <c r="E186" s="234">
        <v>0</v>
      </c>
      <c r="F186" s="234"/>
    </row>
    <row r="187" spans="1:6" s="26" customFormat="1" ht="186.75">
      <c r="A187" s="232" t="s">
        <v>211</v>
      </c>
      <c r="B187" s="233" t="s">
        <v>66</v>
      </c>
      <c r="C187" s="233" t="s">
        <v>563</v>
      </c>
      <c r="D187" s="233"/>
      <c r="E187" s="234">
        <f>E188</f>
        <v>152748.7</v>
      </c>
      <c r="F187" s="234">
        <f>F188</f>
        <v>152748.7</v>
      </c>
    </row>
    <row r="188" spans="1:6" s="26" customFormat="1" ht="30.75">
      <c r="A188" s="232" t="s">
        <v>490</v>
      </c>
      <c r="B188" s="233" t="s">
        <v>66</v>
      </c>
      <c r="C188" s="233" t="s">
        <v>563</v>
      </c>
      <c r="D188" s="233" t="s">
        <v>491</v>
      </c>
      <c r="E188" s="234">
        <v>152748.7</v>
      </c>
      <c r="F188" s="234">
        <v>152748.7</v>
      </c>
    </row>
    <row r="189" spans="1:6" s="26" customFormat="1" ht="186.75">
      <c r="A189" s="232" t="s">
        <v>249</v>
      </c>
      <c r="B189" s="233" t="s">
        <v>66</v>
      </c>
      <c r="C189" s="233" t="s">
        <v>564</v>
      </c>
      <c r="D189" s="233"/>
      <c r="E189" s="234">
        <f>E190</f>
        <v>1800.1</v>
      </c>
      <c r="F189" s="234">
        <f>F190</f>
        <v>1800.1</v>
      </c>
    </row>
    <row r="190" spans="1:6" s="26" customFormat="1" ht="30.75">
      <c r="A190" s="232" t="s">
        <v>490</v>
      </c>
      <c r="B190" s="233" t="s">
        <v>66</v>
      </c>
      <c r="C190" s="233" t="s">
        <v>564</v>
      </c>
      <c r="D190" s="233" t="s">
        <v>491</v>
      </c>
      <c r="E190" s="234">
        <v>1800.1</v>
      </c>
      <c r="F190" s="234">
        <v>1800.1</v>
      </c>
    </row>
    <row r="191" spans="1:6" s="26" customFormat="1" ht="202.5">
      <c r="A191" s="232" t="s">
        <v>528</v>
      </c>
      <c r="B191" s="233" t="s">
        <v>66</v>
      </c>
      <c r="C191" s="233" t="s">
        <v>565</v>
      </c>
      <c r="D191" s="233"/>
      <c r="E191" s="234">
        <f>E192</f>
        <v>46467.7</v>
      </c>
      <c r="F191" s="234">
        <f>F192</f>
        <v>46467.7</v>
      </c>
    </row>
    <row r="192" spans="1:6" s="26" customFormat="1" ht="30.75">
      <c r="A192" s="232" t="s">
        <v>490</v>
      </c>
      <c r="B192" s="233" t="s">
        <v>66</v>
      </c>
      <c r="C192" s="233" t="s">
        <v>565</v>
      </c>
      <c r="D192" s="233" t="s">
        <v>491</v>
      </c>
      <c r="E192" s="234">
        <v>46467.7</v>
      </c>
      <c r="F192" s="234">
        <v>46467.7</v>
      </c>
    </row>
    <row r="193" spans="1:6" s="26" customFormat="1" ht="46.5">
      <c r="A193" s="232" t="s">
        <v>763</v>
      </c>
      <c r="B193" s="233" t="s">
        <v>66</v>
      </c>
      <c r="C193" s="233" t="s">
        <v>586</v>
      </c>
      <c r="D193" s="233"/>
      <c r="E193" s="234">
        <f>E194</f>
        <v>5900</v>
      </c>
      <c r="F193" s="234">
        <f>F194</f>
        <v>5900</v>
      </c>
    </row>
    <row r="194" spans="1:6" s="26" customFormat="1" ht="15">
      <c r="A194" s="232" t="s">
        <v>549</v>
      </c>
      <c r="B194" s="233" t="s">
        <v>66</v>
      </c>
      <c r="C194" s="233" t="s">
        <v>811</v>
      </c>
      <c r="D194" s="233"/>
      <c r="E194" s="234">
        <f>E195</f>
        <v>5900</v>
      </c>
      <c r="F194" s="234">
        <f>F195</f>
        <v>5900</v>
      </c>
    </row>
    <row r="195" spans="1:6" s="26" customFormat="1" ht="30.75">
      <c r="A195" s="232" t="s">
        <v>490</v>
      </c>
      <c r="B195" s="233" t="s">
        <v>66</v>
      </c>
      <c r="C195" s="233" t="s">
        <v>811</v>
      </c>
      <c r="D195" s="233" t="s">
        <v>491</v>
      </c>
      <c r="E195" s="234">
        <v>5900</v>
      </c>
      <c r="F195" s="234">
        <v>5900</v>
      </c>
    </row>
    <row r="196" spans="1:6" s="26" customFormat="1" ht="15">
      <c r="A196" s="232" t="s">
        <v>71</v>
      </c>
      <c r="B196" s="233" t="s">
        <v>350</v>
      </c>
      <c r="C196" s="233"/>
      <c r="D196" s="233"/>
      <c r="E196" s="234">
        <f>E197</f>
        <v>478500.49999999994</v>
      </c>
      <c r="F196" s="234">
        <f>F197</f>
        <v>480977.49999999994</v>
      </c>
    </row>
    <row r="197" spans="1:6" s="26" customFormat="1" ht="30.75">
      <c r="A197" s="232" t="s">
        <v>122</v>
      </c>
      <c r="B197" s="233" t="s">
        <v>350</v>
      </c>
      <c r="C197" s="233" t="s">
        <v>744</v>
      </c>
      <c r="D197" s="233"/>
      <c r="E197" s="234">
        <f>E198+E207</f>
        <v>478500.49999999994</v>
      </c>
      <c r="F197" s="234">
        <f>F198+F207</f>
        <v>480977.49999999994</v>
      </c>
    </row>
    <row r="198" spans="1:6" s="26" customFormat="1" ht="30.75">
      <c r="A198" s="232" t="s">
        <v>568</v>
      </c>
      <c r="B198" s="233" t="s">
        <v>350</v>
      </c>
      <c r="C198" s="233" t="s">
        <v>569</v>
      </c>
      <c r="D198" s="233"/>
      <c r="E198" s="234">
        <f>E199+E201+E203+E205</f>
        <v>465327.69999999995</v>
      </c>
      <c r="F198" s="234">
        <f>F199+F201+F203+F205</f>
        <v>467804.69999999995</v>
      </c>
    </row>
    <row r="199" spans="1:6" s="26" customFormat="1" ht="30.75">
      <c r="A199" s="232" t="s">
        <v>550</v>
      </c>
      <c r="B199" s="233" t="s">
        <v>350</v>
      </c>
      <c r="C199" s="233" t="s">
        <v>573</v>
      </c>
      <c r="D199" s="233"/>
      <c r="E199" s="234">
        <f>E200</f>
        <v>128162</v>
      </c>
      <c r="F199" s="234">
        <f>F200</f>
        <v>130639</v>
      </c>
    </row>
    <row r="200" spans="1:6" s="26" customFormat="1" ht="30.75">
      <c r="A200" s="232" t="s">
        <v>490</v>
      </c>
      <c r="B200" s="233" t="s">
        <v>350</v>
      </c>
      <c r="C200" s="233" t="s">
        <v>573</v>
      </c>
      <c r="D200" s="233" t="s">
        <v>491</v>
      </c>
      <c r="E200" s="234">
        <v>128162</v>
      </c>
      <c r="F200" s="234">
        <v>130639</v>
      </c>
    </row>
    <row r="201" spans="1:6" s="26" customFormat="1" ht="156">
      <c r="A201" s="232" t="s">
        <v>250</v>
      </c>
      <c r="B201" s="233" t="s">
        <v>350</v>
      </c>
      <c r="C201" s="233" t="s">
        <v>570</v>
      </c>
      <c r="D201" s="233"/>
      <c r="E201" s="234">
        <f>E202</f>
        <v>298468.3</v>
      </c>
      <c r="F201" s="234">
        <f>F202</f>
        <v>298468.3</v>
      </c>
    </row>
    <row r="202" spans="1:6" s="26" customFormat="1" ht="30.75">
      <c r="A202" s="232" t="s">
        <v>490</v>
      </c>
      <c r="B202" s="233" t="s">
        <v>350</v>
      </c>
      <c r="C202" s="233" t="s">
        <v>570</v>
      </c>
      <c r="D202" s="233" t="s">
        <v>491</v>
      </c>
      <c r="E202" s="234">
        <v>298468.3</v>
      </c>
      <c r="F202" s="234">
        <v>298468.3</v>
      </c>
    </row>
    <row r="203" spans="1:6" s="26" customFormat="1" ht="171">
      <c r="A203" s="232" t="s">
        <v>518</v>
      </c>
      <c r="B203" s="233" t="s">
        <v>350</v>
      </c>
      <c r="C203" s="233" t="s">
        <v>571</v>
      </c>
      <c r="D203" s="233"/>
      <c r="E203" s="234">
        <f>E204</f>
        <v>5394.6</v>
      </c>
      <c r="F203" s="234">
        <f>F204</f>
        <v>5394.6</v>
      </c>
    </row>
    <row r="204" spans="1:6" s="26" customFormat="1" ht="30.75">
      <c r="A204" s="232" t="s">
        <v>490</v>
      </c>
      <c r="B204" s="233" t="s">
        <v>350</v>
      </c>
      <c r="C204" s="233" t="s">
        <v>571</v>
      </c>
      <c r="D204" s="233" t="s">
        <v>491</v>
      </c>
      <c r="E204" s="234">
        <v>5394.6</v>
      </c>
      <c r="F204" s="234">
        <v>5394.6</v>
      </c>
    </row>
    <row r="205" spans="1:6" s="26" customFormat="1" ht="186.75">
      <c r="A205" s="232" t="s">
        <v>529</v>
      </c>
      <c r="B205" s="233" t="s">
        <v>350</v>
      </c>
      <c r="C205" s="233" t="s">
        <v>572</v>
      </c>
      <c r="D205" s="233"/>
      <c r="E205" s="234">
        <f>E206</f>
        <v>33302.8</v>
      </c>
      <c r="F205" s="234">
        <f>F206</f>
        <v>33302.8</v>
      </c>
    </row>
    <row r="206" spans="1:6" s="26" customFormat="1" ht="30.75">
      <c r="A206" s="232" t="s">
        <v>490</v>
      </c>
      <c r="B206" s="233" t="s">
        <v>350</v>
      </c>
      <c r="C206" s="233" t="s">
        <v>572</v>
      </c>
      <c r="D206" s="233" t="s">
        <v>491</v>
      </c>
      <c r="E206" s="234">
        <v>33302.8</v>
      </c>
      <c r="F206" s="234">
        <v>33302.8</v>
      </c>
    </row>
    <row r="207" spans="1:6" s="26" customFormat="1" ht="46.5">
      <c r="A207" s="232" t="s">
        <v>578</v>
      </c>
      <c r="B207" s="233" t="s">
        <v>350</v>
      </c>
      <c r="C207" s="233" t="s">
        <v>586</v>
      </c>
      <c r="D207" s="233"/>
      <c r="E207" s="234">
        <f>E208+E210</f>
        <v>13172.8</v>
      </c>
      <c r="F207" s="234">
        <f>F208+F210</f>
        <v>13172.8</v>
      </c>
    </row>
    <row r="208" spans="1:6" s="26" customFormat="1" ht="30.75">
      <c r="A208" s="232" t="s">
        <v>550</v>
      </c>
      <c r="B208" s="233" t="s">
        <v>350</v>
      </c>
      <c r="C208" s="233" t="s">
        <v>812</v>
      </c>
      <c r="D208" s="233"/>
      <c r="E208" s="234">
        <f>E209</f>
        <v>12400</v>
      </c>
      <c r="F208" s="234">
        <f>F209</f>
        <v>12400</v>
      </c>
    </row>
    <row r="209" spans="1:6" s="26" customFormat="1" ht="30.75">
      <c r="A209" s="232" t="s">
        <v>490</v>
      </c>
      <c r="B209" s="233" t="s">
        <v>350</v>
      </c>
      <c r="C209" s="233" t="s">
        <v>812</v>
      </c>
      <c r="D209" s="233" t="s">
        <v>491</v>
      </c>
      <c r="E209" s="234">
        <v>12400</v>
      </c>
      <c r="F209" s="234">
        <v>12400</v>
      </c>
    </row>
    <row r="210" spans="1:6" s="26" customFormat="1" ht="124.5">
      <c r="A210" s="232" t="s">
        <v>552</v>
      </c>
      <c r="B210" s="233" t="s">
        <v>350</v>
      </c>
      <c r="C210" s="233" t="s">
        <v>740</v>
      </c>
      <c r="D210" s="233"/>
      <c r="E210" s="234">
        <f>E211</f>
        <v>772.8</v>
      </c>
      <c r="F210" s="234">
        <f>F211</f>
        <v>772.8</v>
      </c>
    </row>
    <row r="211" spans="1:6" s="26" customFormat="1" ht="15">
      <c r="A211" s="232" t="s">
        <v>495</v>
      </c>
      <c r="B211" s="233" t="s">
        <v>350</v>
      </c>
      <c r="C211" s="233" t="s">
        <v>740</v>
      </c>
      <c r="D211" s="233" t="s">
        <v>494</v>
      </c>
      <c r="E211" s="234">
        <v>772.8</v>
      </c>
      <c r="F211" s="234">
        <v>772.8</v>
      </c>
    </row>
    <row r="212" spans="1:6" s="26" customFormat="1" ht="15">
      <c r="A212" s="206" t="s">
        <v>924</v>
      </c>
      <c r="B212" s="207" t="s">
        <v>923</v>
      </c>
      <c r="C212" s="207"/>
      <c r="D212" s="207"/>
      <c r="E212" s="234">
        <f>E213+E217</f>
        <v>89357</v>
      </c>
      <c r="F212" s="234">
        <f>F213+F217</f>
        <v>88546</v>
      </c>
    </row>
    <row r="213" spans="1:6" s="26" customFormat="1" ht="30.75">
      <c r="A213" s="206" t="s">
        <v>122</v>
      </c>
      <c r="B213" s="207" t="s">
        <v>923</v>
      </c>
      <c r="C213" s="207" t="s">
        <v>744</v>
      </c>
      <c r="D213" s="207"/>
      <c r="E213" s="234">
        <f aca="true" t="shared" si="9" ref="E213:F215">E214</f>
        <v>57348</v>
      </c>
      <c r="F213" s="234">
        <f t="shared" si="9"/>
        <v>57531</v>
      </c>
    </row>
    <row r="214" spans="1:6" s="26" customFormat="1" ht="30.75">
      <c r="A214" s="206" t="s">
        <v>575</v>
      </c>
      <c r="B214" s="207" t="s">
        <v>923</v>
      </c>
      <c r="C214" s="207" t="s">
        <v>576</v>
      </c>
      <c r="D214" s="207"/>
      <c r="E214" s="234">
        <f t="shared" si="9"/>
        <v>57348</v>
      </c>
      <c r="F214" s="234">
        <f t="shared" si="9"/>
        <v>57531</v>
      </c>
    </row>
    <row r="215" spans="1:6" s="26" customFormat="1" ht="15">
      <c r="A215" s="206" t="s">
        <v>551</v>
      </c>
      <c r="B215" s="207" t="s">
        <v>923</v>
      </c>
      <c r="C215" s="207" t="s">
        <v>577</v>
      </c>
      <c r="D215" s="207"/>
      <c r="E215" s="234">
        <f t="shared" si="9"/>
        <v>57348</v>
      </c>
      <c r="F215" s="234">
        <f t="shared" si="9"/>
        <v>57531</v>
      </c>
    </row>
    <row r="216" spans="1:6" s="26" customFormat="1" ht="30.75">
      <c r="A216" s="206" t="s">
        <v>490</v>
      </c>
      <c r="B216" s="207" t="s">
        <v>923</v>
      </c>
      <c r="C216" s="207" t="s">
        <v>577</v>
      </c>
      <c r="D216" s="207" t="s">
        <v>491</v>
      </c>
      <c r="E216" s="234">
        <v>57348</v>
      </c>
      <c r="F216" s="234">
        <v>57531</v>
      </c>
    </row>
    <row r="217" spans="1:6" s="26" customFormat="1" ht="30.75">
      <c r="A217" s="206" t="s">
        <v>254</v>
      </c>
      <c r="B217" s="207" t="s">
        <v>923</v>
      </c>
      <c r="C217" s="207" t="s">
        <v>615</v>
      </c>
      <c r="D217" s="207"/>
      <c r="E217" s="234">
        <f aca="true" t="shared" si="10" ref="E217:F219">E218</f>
        <v>32009</v>
      </c>
      <c r="F217" s="234">
        <f t="shared" si="10"/>
        <v>31015</v>
      </c>
    </row>
    <row r="218" spans="1:6" s="26" customFormat="1" ht="30.75">
      <c r="A218" s="206" t="s">
        <v>767</v>
      </c>
      <c r="B218" s="207" t="s">
        <v>923</v>
      </c>
      <c r="C218" s="207" t="s">
        <v>623</v>
      </c>
      <c r="D218" s="207"/>
      <c r="E218" s="234">
        <f t="shared" si="10"/>
        <v>32009</v>
      </c>
      <c r="F218" s="234">
        <f t="shared" si="10"/>
        <v>31015</v>
      </c>
    </row>
    <row r="219" spans="1:6" s="26" customFormat="1" ht="15">
      <c r="A219" s="206" t="s">
        <v>551</v>
      </c>
      <c r="B219" s="207" t="s">
        <v>923</v>
      </c>
      <c r="C219" s="207" t="s">
        <v>624</v>
      </c>
      <c r="D219" s="207"/>
      <c r="E219" s="234">
        <f t="shared" si="10"/>
        <v>32009</v>
      </c>
      <c r="F219" s="234">
        <f t="shared" si="10"/>
        <v>31015</v>
      </c>
    </row>
    <row r="220" spans="1:6" s="26" customFormat="1" ht="30.75">
      <c r="A220" s="206" t="s">
        <v>490</v>
      </c>
      <c r="B220" s="207" t="s">
        <v>923</v>
      </c>
      <c r="C220" s="207" t="s">
        <v>624</v>
      </c>
      <c r="D220" s="207" t="s">
        <v>491</v>
      </c>
      <c r="E220" s="234">
        <v>32009</v>
      </c>
      <c r="F220" s="234">
        <v>31015</v>
      </c>
    </row>
    <row r="221" spans="1:6" s="26" customFormat="1" ht="30.75">
      <c r="A221" s="232" t="s">
        <v>514</v>
      </c>
      <c r="B221" s="233" t="s">
        <v>67</v>
      </c>
      <c r="C221" s="233"/>
      <c r="D221" s="233"/>
      <c r="E221" s="234">
        <f>E224</f>
        <v>500</v>
      </c>
      <c r="F221" s="234">
        <f>F224</f>
        <v>500</v>
      </c>
    </row>
    <row r="222" spans="1:6" s="26" customFormat="1" ht="30.75">
      <c r="A222" s="232" t="s">
        <v>122</v>
      </c>
      <c r="B222" s="233" t="s">
        <v>67</v>
      </c>
      <c r="C222" s="233" t="s">
        <v>744</v>
      </c>
      <c r="D222" s="233"/>
      <c r="E222" s="234">
        <f>E224</f>
        <v>500</v>
      </c>
      <c r="F222" s="234">
        <f>F224</f>
        <v>500</v>
      </c>
    </row>
    <row r="223" spans="1:6" s="26" customFormat="1" ht="30.75">
      <c r="A223" s="232" t="s">
        <v>714</v>
      </c>
      <c r="B223" s="233" t="s">
        <v>67</v>
      </c>
      <c r="C223" s="233" t="s">
        <v>583</v>
      </c>
      <c r="D223" s="233"/>
      <c r="E223" s="234">
        <f>E224</f>
        <v>500</v>
      </c>
      <c r="F223" s="234">
        <f>F224</f>
        <v>500</v>
      </c>
    </row>
    <row r="224" spans="1:6" s="26" customFormat="1" ht="15">
      <c r="A224" s="232" t="s">
        <v>499</v>
      </c>
      <c r="B224" s="233" t="s">
        <v>67</v>
      </c>
      <c r="C224" s="233" t="s">
        <v>735</v>
      </c>
      <c r="D224" s="233"/>
      <c r="E224" s="234">
        <f>E225+E226</f>
        <v>500</v>
      </c>
      <c r="F224" s="234">
        <f>F225+F226</f>
        <v>500</v>
      </c>
    </row>
    <row r="225" spans="1:6" s="26" customFormat="1" ht="62.25">
      <c r="A225" s="232" t="s">
        <v>481</v>
      </c>
      <c r="B225" s="233" t="s">
        <v>67</v>
      </c>
      <c r="C225" s="233" t="s">
        <v>735</v>
      </c>
      <c r="D225" s="233" t="s">
        <v>482</v>
      </c>
      <c r="E225" s="234">
        <v>70</v>
      </c>
      <c r="F225" s="234">
        <v>70</v>
      </c>
    </row>
    <row r="226" spans="1:6" s="26" customFormat="1" ht="30.75">
      <c r="A226" s="232" t="s">
        <v>536</v>
      </c>
      <c r="B226" s="233" t="s">
        <v>67</v>
      </c>
      <c r="C226" s="233" t="s">
        <v>735</v>
      </c>
      <c r="D226" s="233" t="s">
        <v>483</v>
      </c>
      <c r="E226" s="234">
        <v>430</v>
      </c>
      <c r="F226" s="234">
        <v>430</v>
      </c>
    </row>
    <row r="227" spans="1:6" s="26" customFormat="1" ht="15">
      <c r="A227" s="232" t="s">
        <v>860</v>
      </c>
      <c r="B227" s="233" t="s">
        <v>351</v>
      </c>
      <c r="C227" s="233"/>
      <c r="D227" s="233"/>
      <c r="E227" s="234">
        <f>E228+E237+E241</f>
        <v>31516.699999999997</v>
      </c>
      <c r="F227" s="234">
        <f>F228+F237+F241</f>
        <v>31557.699999999997</v>
      </c>
    </row>
    <row r="228" spans="1:6" s="26" customFormat="1" ht="30.75">
      <c r="A228" s="232" t="s">
        <v>122</v>
      </c>
      <c r="B228" s="233" t="s">
        <v>351</v>
      </c>
      <c r="C228" s="233" t="s">
        <v>744</v>
      </c>
      <c r="D228" s="233"/>
      <c r="E228" s="234">
        <f>E229</f>
        <v>19230.699999999997</v>
      </c>
      <c r="F228" s="234">
        <f>F229</f>
        <v>19230.699999999997</v>
      </c>
    </row>
    <row r="229" spans="1:6" s="26" customFormat="1" ht="30.75">
      <c r="A229" s="232" t="s">
        <v>582</v>
      </c>
      <c r="B229" s="233" t="s">
        <v>351</v>
      </c>
      <c r="C229" s="233" t="s">
        <v>579</v>
      </c>
      <c r="D229" s="233"/>
      <c r="E229" s="234">
        <f>E230+E233+E235</f>
        <v>19230.699999999997</v>
      </c>
      <c r="F229" s="234">
        <f>F230+F233+F235</f>
        <v>19230.699999999997</v>
      </c>
    </row>
    <row r="230" spans="1:6" s="26" customFormat="1" ht="15">
      <c r="A230" s="232" t="s">
        <v>161</v>
      </c>
      <c r="B230" s="233" t="s">
        <v>351</v>
      </c>
      <c r="C230" s="233" t="s">
        <v>731</v>
      </c>
      <c r="D230" s="233"/>
      <c r="E230" s="234">
        <f>E232+E231</f>
        <v>1900</v>
      </c>
      <c r="F230" s="234">
        <f>F232+F231</f>
        <v>1900</v>
      </c>
    </row>
    <row r="231" spans="1:6" s="26" customFormat="1" ht="15">
      <c r="A231" s="232" t="s">
        <v>495</v>
      </c>
      <c r="B231" s="233" t="s">
        <v>351</v>
      </c>
      <c r="C231" s="233" t="s">
        <v>731</v>
      </c>
      <c r="D231" s="233" t="s">
        <v>494</v>
      </c>
      <c r="E231" s="234">
        <v>400</v>
      </c>
      <c r="F231" s="234">
        <v>400</v>
      </c>
    </row>
    <row r="232" spans="1:6" s="26" customFormat="1" ht="30.75">
      <c r="A232" s="232" t="s">
        <v>490</v>
      </c>
      <c r="B232" s="233" t="s">
        <v>351</v>
      </c>
      <c r="C232" s="233" t="s">
        <v>731</v>
      </c>
      <c r="D232" s="233" t="s">
        <v>491</v>
      </c>
      <c r="E232" s="234">
        <v>1500</v>
      </c>
      <c r="F232" s="234">
        <v>1500</v>
      </c>
    </row>
    <row r="233" spans="1:6" s="26" customFormat="1" ht="46.5">
      <c r="A233" s="232" t="s">
        <v>553</v>
      </c>
      <c r="B233" s="233" t="s">
        <v>351</v>
      </c>
      <c r="C233" s="233" t="s">
        <v>732</v>
      </c>
      <c r="D233" s="233"/>
      <c r="E233" s="234">
        <f>E234</f>
        <v>15558.1</v>
      </c>
      <c r="F233" s="234">
        <f>F234</f>
        <v>15558.1</v>
      </c>
    </row>
    <row r="234" spans="1:6" s="98" customFormat="1" ht="30.75">
      <c r="A234" s="206" t="s">
        <v>536</v>
      </c>
      <c r="B234" s="207" t="s">
        <v>351</v>
      </c>
      <c r="C234" s="207" t="s">
        <v>732</v>
      </c>
      <c r="D234" s="207" t="s">
        <v>483</v>
      </c>
      <c r="E234" s="126">
        <v>15558.1</v>
      </c>
      <c r="F234" s="126">
        <v>15558.1</v>
      </c>
    </row>
    <row r="235" spans="1:6" s="26" customFormat="1" ht="46.5">
      <c r="A235" s="232" t="s">
        <v>861</v>
      </c>
      <c r="B235" s="233" t="s">
        <v>351</v>
      </c>
      <c r="C235" s="233" t="s">
        <v>733</v>
      </c>
      <c r="D235" s="233"/>
      <c r="E235" s="234">
        <f>E236</f>
        <v>1772.6</v>
      </c>
      <c r="F235" s="234">
        <f>F236</f>
        <v>1772.6</v>
      </c>
    </row>
    <row r="236" spans="1:6" s="26" customFormat="1" ht="30.75">
      <c r="A236" s="232" t="s">
        <v>490</v>
      </c>
      <c r="B236" s="233" t="s">
        <v>351</v>
      </c>
      <c r="C236" s="233" t="s">
        <v>733</v>
      </c>
      <c r="D236" s="233" t="s">
        <v>494</v>
      </c>
      <c r="E236" s="234">
        <v>1772.6</v>
      </c>
      <c r="F236" s="234">
        <v>1772.6</v>
      </c>
    </row>
    <row r="237" spans="1:6" s="26" customFormat="1" ht="46.5">
      <c r="A237" s="232" t="s">
        <v>595</v>
      </c>
      <c r="B237" s="233" t="s">
        <v>351</v>
      </c>
      <c r="C237" s="233" t="s">
        <v>596</v>
      </c>
      <c r="D237" s="233"/>
      <c r="E237" s="234">
        <f aca="true" t="shared" si="11" ref="E237:F239">E238</f>
        <v>12086</v>
      </c>
      <c r="F237" s="234">
        <f t="shared" si="11"/>
        <v>12127</v>
      </c>
    </row>
    <row r="238" spans="1:6" s="26" customFormat="1" ht="15">
      <c r="A238" s="232" t="s">
        <v>537</v>
      </c>
      <c r="B238" s="233" t="s">
        <v>351</v>
      </c>
      <c r="C238" s="233" t="s">
        <v>598</v>
      </c>
      <c r="D238" s="233"/>
      <c r="E238" s="234">
        <f t="shared" si="11"/>
        <v>12086</v>
      </c>
      <c r="F238" s="234">
        <f t="shared" si="11"/>
        <v>12127</v>
      </c>
    </row>
    <row r="239" spans="1:6" s="26" customFormat="1" ht="15">
      <c r="A239" s="232" t="s">
        <v>497</v>
      </c>
      <c r="B239" s="233" t="s">
        <v>351</v>
      </c>
      <c r="C239" s="233" t="s">
        <v>599</v>
      </c>
      <c r="D239" s="233"/>
      <c r="E239" s="234">
        <f t="shared" si="11"/>
        <v>12086</v>
      </c>
      <c r="F239" s="234">
        <f t="shared" si="11"/>
        <v>12127</v>
      </c>
    </row>
    <row r="240" spans="1:6" s="26" customFormat="1" ht="30.75">
      <c r="A240" s="232" t="s">
        <v>490</v>
      </c>
      <c r="B240" s="233" t="s">
        <v>351</v>
      </c>
      <c r="C240" s="233" t="s">
        <v>599</v>
      </c>
      <c r="D240" s="233" t="s">
        <v>491</v>
      </c>
      <c r="E240" s="234">
        <v>12086</v>
      </c>
      <c r="F240" s="234">
        <v>12127</v>
      </c>
    </row>
    <row r="241" spans="1:6" s="26" customFormat="1" ht="30.75">
      <c r="A241" s="232" t="s">
        <v>680</v>
      </c>
      <c r="B241" s="233" t="s">
        <v>351</v>
      </c>
      <c r="C241" s="233" t="s">
        <v>681</v>
      </c>
      <c r="D241" s="233"/>
      <c r="E241" s="234">
        <f aca="true" t="shared" si="12" ref="E241:F243">E242</f>
        <v>200</v>
      </c>
      <c r="F241" s="234">
        <f t="shared" si="12"/>
        <v>200</v>
      </c>
    </row>
    <row r="242" spans="1:6" s="26" customFormat="1" ht="30.75">
      <c r="A242" s="232" t="s">
        <v>685</v>
      </c>
      <c r="B242" s="233" t="s">
        <v>351</v>
      </c>
      <c r="C242" s="233" t="s">
        <v>687</v>
      </c>
      <c r="D242" s="233"/>
      <c r="E242" s="234">
        <f t="shared" si="12"/>
        <v>200</v>
      </c>
      <c r="F242" s="234">
        <f t="shared" si="12"/>
        <v>200</v>
      </c>
    </row>
    <row r="243" spans="1:6" s="26" customFormat="1" ht="15">
      <c r="A243" s="232" t="s">
        <v>161</v>
      </c>
      <c r="B243" s="233" t="s">
        <v>351</v>
      </c>
      <c r="C243" s="233" t="s">
        <v>686</v>
      </c>
      <c r="D243" s="233"/>
      <c r="E243" s="234">
        <f t="shared" si="12"/>
        <v>200</v>
      </c>
      <c r="F243" s="234">
        <f t="shared" si="12"/>
        <v>200</v>
      </c>
    </row>
    <row r="244" spans="1:6" s="26" customFormat="1" ht="30.75">
      <c r="A244" s="232" t="s">
        <v>490</v>
      </c>
      <c r="B244" s="233" t="s">
        <v>351</v>
      </c>
      <c r="C244" s="233" t="s">
        <v>686</v>
      </c>
      <c r="D244" s="233" t="s">
        <v>491</v>
      </c>
      <c r="E244" s="234">
        <v>200</v>
      </c>
      <c r="F244" s="234">
        <v>200</v>
      </c>
    </row>
    <row r="245" spans="1:6" s="26" customFormat="1" ht="15">
      <c r="A245" s="232" t="s">
        <v>352</v>
      </c>
      <c r="B245" s="233" t="s">
        <v>353</v>
      </c>
      <c r="C245" s="233"/>
      <c r="D245" s="233"/>
      <c r="E245" s="234">
        <f>E246</f>
        <v>28131</v>
      </c>
      <c r="F245" s="234">
        <f>F246</f>
        <v>28164</v>
      </c>
    </row>
    <row r="246" spans="1:6" s="26" customFormat="1" ht="30.75">
      <c r="A246" s="232" t="s">
        <v>122</v>
      </c>
      <c r="B246" s="233" t="s">
        <v>353</v>
      </c>
      <c r="C246" s="233" t="s">
        <v>744</v>
      </c>
      <c r="D246" s="233"/>
      <c r="E246" s="234">
        <f>E247+E251</f>
        <v>28131</v>
      </c>
      <c r="F246" s="234">
        <f>F247+F251</f>
        <v>28164</v>
      </c>
    </row>
    <row r="247" spans="1:6" s="26" customFormat="1" ht="30.75">
      <c r="A247" s="232" t="s">
        <v>584</v>
      </c>
      <c r="B247" s="233" t="s">
        <v>353</v>
      </c>
      <c r="C247" s="233" t="s">
        <v>581</v>
      </c>
      <c r="D247" s="233"/>
      <c r="E247" s="234">
        <f>E248</f>
        <v>1750</v>
      </c>
      <c r="F247" s="234">
        <f>F248</f>
        <v>1750</v>
      </c>
    </row>
    <row r="248" spans="1:6" s="26" customFormat="1" ht="15">
      <c r="A248" s="232" t="s">
        <v>554</v>
      </c>
      <c r="B248" s="233" t="s">
        <v>353</v>
      </c>
      <c r="C248" s="233" t="s">
        <v>734</v>
      </c>
      <c r="D248" s="233"/>
      <c r="E248" s="234">
        <f>E249+E250</f>
        <v>1750</v>
      </c>
      <c r="F248" s="234">
        <f>F249+F250</f>
        <v>1750</v>
      </c>
    </row>
    <row r="249" spans="1:6" s="26" customFormat="1" ht="62.25">
      <c r="A249" s="232" t="s">
        <v>481</v>
      </c>
      <c r="B249" s="233" t="s">
        <v>353</v>
      </c>
      <c r="C249" s="233" t="s">
        <v>734</v>
      </c>
      <c r="D249" s="233" t="s">
        <v>482</v>
      </c>
      <c r="E249" s="234">
        <v>440</v>
      </c>
      <c r="F249" s="234">
        <v>440</v>
      </c>
    </row>
    <row r="250" spans="1:6" s="26" customFormat="1" ht="30.75">
      <c r="A250" s="232" t="s">
        <v>536</v>
      </c>
      <c r="B250" s="233" t="s">
        <v>353</v>
      </c>
      <c r="C250" s="233" t="s">
        <v>734</v>
      </c>
      <c r="D250" s="233" t="s">
        <v>483</v>
      </c>
      <c r="E250" s="234">
        <v>1310</v>
      </c>
      <c r="F250" s="234">
        <v>1310</v>
      </c>
    </row>
    <row r="251" spans="1:6" s="26" customFormat="1" ht="30.75">
      <c r="A251" s="232" t="s">
        <v>587</v>
      </c>
      <c r="B251" s="233" t="s">
        <v>353</v>
      </c>
      <c r="C251" s="233" t="s">
        <v>585</v>
      </c>
      <c r="D251" s="233"/>
      <c r="E251" s="234">
        <f>E252</f>
        <v>26381</v>
      </c>
      <c r="F251" s="234">
        <f>F252</f>
        <v>26414</v>
      </c>
    </row>
    <row r="252" spans="1:6" s="26" customFormat="1" ht="46.5">
      <c r="A252" s="232" t="s">
        <v>159</v>
      </c>
      <c r="B252" s="233" t="s">
        <v>353</v>
      </c>
      <c r="C252" s="233" t="s">
        <v>736</v>
      </c>
      <c r="D252" s="233"/>
      <c r="E252" s="234">
        <f>E253+E254+E255</f>
        <v>26381</v>
      </c>
      <c r="F252" s="234">
        <f>F253+F254+F255</f>
        <v>26414</v>
      </c>
    </row>
    <row r="253" spans="1:6" s="26" customFormat="1" ht="62.25">
      <c r="A253" s="232" t="s">
        <v>481</v>
      </c>
      <c r="B253" s="233" t="s">
        <v>353</v>
      </c>
      <c r="C253" s="233" t="s">
        <v>736</v>
      </c>
      <c r="D253" s="233" t="s">
        <v>482</v>
      </c>
      <c r="E253" s="234">
        <v>21388</v>
      </c>
      <c r="F253" s="234">
        <v>21388</v>
      </c>
    </row>
    <row r="254" spans="1:6" s="26" customFormat="1" ht="30.75">
      <c r="A254" s="232" t="s">
        <v>536</v>
      </c>
      <c r="B254" s="233" t="s">
        <v>353</v>
      </c>
      <c r="C254" s="233" t="s">
        <v>736</v>
      </c>
      <c r="D254" s="233" t="s">
        <v>483</v>
      </c>
      <c r="E254" s="234">
        <v>4866</v>
      </c>
      <c r="F254" s="234">
        <v>4900</v>
      </c>
    </row>
    <row r="255" spans="1:6" s="26" customFormat="1" ht="15">
      <c r="A255" s="232" t="s">
        <v>484</v>
      </c>
      <c r="B255" s="233" t="s">
        <v>353</v>
      </c>
      <c r="C255" s="233" t="s">
        <v>736</v>
      </c>
      <c r="D255" s="233" t="s">
        <v>485</v>
      </c>
      <c r="E255" s="234">
        <v>127</v>
      </c>
      <c r="F255" s="234">
        <v>126</v>
      </c>
    </row>
    <row r="256" spans="1:6" s="26" customFormat="1" ht="15">
      <c r="A256" s="25" t="s">
        <v>545</v>
      </c>
      <c r="B256" s="24" t="s">
        <v>68</v>
      </c>
      <c r="C256" s="24"/>
      <c r="D256" s="24"/>
      <c r="E256" s="27">
        <f aca="true" t="shared" si="13" ref="E256:F258">E257</f>
        <v>46802</v>
      </c>
      <c r="F256" s="27">
        <f t="shared" si="13"/>
        <v>47222</v>
      </c>
    </row>
    <row r="257" spans="1:6" s="26" customFormat="1" ht="15">
      <c r="A257" s="232" t="s">
        <v>354</v>
      </c>
      <c r="B257" s="233" t="s">
        <v>69</v>
      </c>
      <c r="C257" s="233"/>
      <c r="D257" s="233"/>
      <c r="E257" s="234">
        <f t="shared" si="13"/>
        <v>46802</v>
      </c>
      <c r="F257" s="234">
        <f t="shared" si="13"/>
        <v>47222</v>
      </c>
    </row>
    <row r="258" spans="1:6" s="26" customFormat="1" ht="30.75">
      <c r="A258" s="232" t="s">
        <v>254</v>
      </c>
      <c r="B258" s="233" t="s">
        <v>69</v>
      </c>
      <c r="C258" s="233" t="s">
        <v>615</v>
      </c>
      <c r="D258" s="233"/>
      <c r="E258" s="234">
        <f t="shared" si="13"/>
        <v>46802</v>
      </c>
      <c r="F258" s="234">
        <f t="shared" si="13"/>
        <v>47222</v>
      </c>
    </row>
    <row r="259" spans="1:6" s="26" customFormat="1" ht="46.5">
      <c r="A259" s="232" t="s">
        <v>617</v>
      </c>
      <c r="B259" s="233" t="s">
        <v>69</v>
      </c>
      <c r="C259" s="233" t="s">
        <v>616</v>
      </c>
      <c r="D259" s="233"/>
      <c r="E259" s="234">
        <f>E260+E262+E264</f>
        <v>46802</v>
      </c>
      <c r="F259" s="234">
        <f>F260+F262+F264</f>
        <v>47222</v>
      </c>
    </row>
    <row r="260" spans="1:6" s="26" customFormat="1" ht="15">
      <c r="A260" s="232" t="s">
        <v>531</v>
      </c>
      <c r="B260" s="233" t="s">
        <v>69</v>
      </c>
      <c r="C260" s="233" t="s">
        <v>618</v>
      </c>
      <c r="D260" s="233"/>
      <c r="E260" s="234">
        <f>E261</f>
        <v>27977</v>
      </c>
      <c r="F260" s="234">
        <f>F261</f>
        <v>28317</v>
      </c>
    </row>
    <row r="261" spans="1:6" s="26" customFormat="1" ht="30.75">
      <c r="A261" s="232" t="s">
        <v>490</v>
      </c>
      <c r="B261" s="233" t="s">
        <v>69</v>
      </c>
      <c r="C261" s="233" t="s">
        <v>618</v>
      </c>
      <c r="D261" s="233" t="s">
        <v>491</v>
      </c>
      <c r="E261" s="234">
        <v>27977</v>
      </c>
      <c r="F261" s="234">
        <v>28317</v>
      </c>
    </row>
    <row r="262" spans="1:6" s="26" customFormat="1" ht="15">
      <c r="A262" s="232" t="s">
        <v>78</v>
      </c>
      <c r="B262" s="233" t="s">
        <v>69</v>
      </c>
      <c r="C262" s="233" t="s">
        <v>619</v>
      </c>
      <c r="D262" s="233"/>
      <c r="E262" s="234">
        <f>E263</f>
        <v>17825</v>
      </c>
      <c r="F262" s="234">
        <f>F263</f>
        <v>17905</v>
      </c>
    </row>
    <row r="263" spans="1:6" s="26" customFormat="1" ht="30.75">
      <c r="A263" s="232" t="s">
        <v>490</v>
      </c>
      <c r="B263" s="233" t="s">
        <v>69</v>
      </c>
      <c r="C263" s="233" t="s">
        <v>619</v>
      </c>
      <c r="D263" s="233" t="s">
        <v>491</v>
      </c>
      <c r="E263" s="234">
        <v>17825</v>
      </c>
      <c r="F263" s="234">
        <v>17905</v>
      </c>
    </row>
    <row r="264" spans="1:6" s="26" customFormat="1" ht="15">
      <c r="A264" s="232" t="s">
        <v>532</v>
      </c>
      <c r="B264" s="233" t="s">
        <v>69</v>
      </c>
      <c r="C264" s="233" t="s">
        <v>620</v>
      </c>
      <c r="D264" s="233"/>
      <c r="E264" s="234">
        <f>E265</f>
        <v>1000</v>
      </c>
      <c r="F264" s="234">
        <f>F265</f>
        <v>1000</v>
      </c>
    </row>
    <row r="265" spans="1:6" s="26" customFormat="1" ht="30.75">
      <c r="A265" s="232" t="s">
        <v>536</v>
      </c>
      <c r="B265" s="233" t="s">
        <v>69</v>
      </c>
      <c r="C265" s="233" t="s">
        <v>620</v>
      </c>
      <c r="D265" s="233" t="s">
        <v>483</v>
      </c>
      <c r="E265" s="234">
        <v>1000</v>
      </c>
      <c r="F265" s="234">
        <v>1000</v>
      </c>
    </row>
    <row r="266" spans="1:6" s="21" customFormat="1" ht="15">
      <c r="A266" s="25" t="s">
        <v>73</v>
      </c>
      <c r="B266" s="24" t="s">
        <v>356</v>
      </c>
      <c r="C266" s="24"/>
      <c r="D266" s="24"/>
      <c r="E266" s="27">
        <f>E272+E300+E267</f>
        <v>78567.3</v>
      </c>
      <c r="F266" s="27">
        <f>F272+F300+F267</f>
        <v>77575.3</v>
      </c>
    </row>
    <row r="267" spans="1:6" s="21" customFormat="1" ht="15">
      <c r="A267" s="232" t="s">
        <v>279</v>
      </c>
      <c r="B267" s="233" t="s">
        <v>278</v>
      </c>
      <c r="C267" s="236"/>
      <c r="D267" s="236"/>
      <c r="E267" s="234">
        <f aca="true" t="shared" si="14" ref="E267:F270">E268</f>
        <v>360</v>
      </c>
      <c r="F267" s="234">
        <f t="shared" si="14"/>
        <v>360</v>
      </c>
    </row>
    <row r="268" spans="1:6" s="21" customFormat="1" ht="30.75">
      <c r="A268" s="232" t="s">
        <v>124</v>
      </c>
      <c r="B268" s="233" t="s">
        <v>278</v>
      </c>
      <c r="C268" s="233" t="s">
        <v>605</v>
      </c>
      <c r="D268" s="236"/>
      <c r="E268" s="234">
        <f t="shared" si="14"/>
        <v>360</v>
      </c>
      <c r="F268" s="234">
        <f t="shared" si="14"/>
        <v>360</v>
      </c>
    </row>
    <row r="269" spans="1:6" s="21" customFormat="1" ht="30.75">
      <c r="A269" s="232" t="s">
        <v>746</v>
      </c>
      <c r="B269" s="233" t="s">
        <v>278</v>
      </c>
      <c r="C269" s="233" t="s">
        <v>606</v>
      </c>
      <c r="D269" s="236"/>
      <c r="E269" s="234">
        <f t="shared" si="14"/>
        <v>360</v>
      </c>
      <c r="F269" s="234">
        <f t="shared" si="14"/>
        <v>360</v>
      </c>
    </row>
    <row r="270" spans="1:6" s="21" customFormat="1" ht="15">
      <c r="A270" s="232" t="s">
        <v>264</v>
      </c>
      <c r="B270" s="233" t="s">
        <v>278</v>
      </c>
      <c r="C270" s="233" t="s">
        <v>608</v>
      </c>
      <c r="D270" s="236"/>
      <c r="E270" s="234">
        <f t="shared" si="14"/>
        <v>360</v>
      </c>
      <c r="F270" s="234">
        <f t="shared" si="14"/>
        <v>360</v>
      </c>
    </row>
    <row r="271" spans="1:6" s="21" customFormat="1" ht="15">
      <c r="A271" s="232" t="s">
        <v>495</v>
      </c>
      <c r="B271" s="233" t="s">
        <v>278</v>
      </c>
      <c r="C271" s="233" t="s">
        <v>608</v>
      </c>
      <c r="D271" s="233" t="s">
        <v>494</v>
      </c>
      <c r="E271" s="234">
        <v>360</v>
      </c>
      <c r="F271" s="234">
        <v>360</v>
      </c>
    </row>
    <row r="272" spans="1:6" s="26" customFormat="1" ht="15">
      <c r="A272" s="232" t="s">
        <v>358</v>
      </c>
      <c r="B272" s="233" t="s">
        <v>359</v>
      </c>
      <c r="C272" s="233"/>
      <c r="D272" s="233"/>
      <c r="E272" s="234">
        <f>E273+E279+E286</f>
        <v>21148.600000000002</v>
      </c>
      <c r="F272" s="234">
        <f>F273+F279+F286</f>
        <v>20185.100000000002</v>
      </c>
    </row>
    <row r="273" spans="1:6" s="26" customFormat="1" ht="30.75">
      <c r="A273" s="232" t="s">
        <v>122</v>
      </c>
      <c r="B273" s="233" t="s">
        <v>359</v>
      </c>
      <c r="C273" s="233" t="s">
        <v>744</v>
      </c>
      <c r="D273" s="233"/>
      <c r="E273" s="234">
        <f>E274</f>
        <v>8512.4</v>
      </c>
      <c r="F273" s="234">
        <f>F274</f>
        <v>8512.4</v>
      </c>
    </row>
    <row r="274" spans="1:6" s="26" customFormat="1" ht="46.5">
      <c r="A274" s="232" t="s">
        <v>578</v>
      </c>
      <c r="B274" s="233" t="s">
        <v>359</v>
      </c>
      <c r="C274" s="233" t="s">
        <v>586</v>
      </c>
      <c r="D274" s="233"/>
      <c r="E274" s="234">
        <f>E275+E277</f>
        <v>8512.4</v>
      </c>
      <c r="F274" s="234">
        <f>F275+F277</f>
        <v>8512.4</v>
      </c>
    </row>
    <row r="275" spans="1:6" s="26" customFormat="1" ht="62.25">
      <c r="A275" s="232" t="s">
        <v>555</v>
      </c>
      <c r="B275" s="233" t="s">
        <v>359</v>
      </c>
      <c r="C275" s="233" t="s">
        <v>738</v>
      </c>
      <c r="D275" s="233"/>
      <c r="E275" s="234">
        <f>E276</f>
        <v>6884.5</v>
      </c>
      <c r="F275" s="234">
        <f>F276</f>
        <v>6884.5</v>
      </c>
    </row>
    <row r="276" spans="1:6" s="26" customFormat="1" ht="30.75">
      <c r="A276" s="232" t="s">
        <v>490</v>
      </c>
      <c r="B276" s="233" t="s">
        <v>359</v>
      </c>
      <c r="C276" s="233" t="s">
        <v>738</v>
      </c>
      <c r="D276" s="233" t="s">
        <v>491</v>
      </c>
      <c r="E276" s="234">
        <v>6884.5</v>
      </c>
      <c r="F276" s="234">
        <v>6884.5</v>
      </c>
    </row>
    <row r="277" spans="1:6" s="26" customFormat="1" ht="78">
      <c r="A277" s="232" t="s">
        <v>556</v>
      </c>
      <c r="B277" s="233" t="s">
        <v>359</v>
      </c>
      <c r="C277" s="233" t="s">
        <v>739</v>
      </c>
      <c r="D277" s="233"/>
      <c r="E277" s="234">
        <f>E278</f>
        <v>1627.9</v>
      </c>
      <c r="F277" s="234">
        <f>F278</f>
        <v>1627.9</v>
      </c>
    </row>
    <row r="278" spans="1:6" s="26" customFormat="1" ht="30.75">
      <c r="A278" s="232" t="s">
        <v>490</v>
      </c>
      <c r="B278" s="233" t="s">
        <v>359</v>
      </c>
      <c r="C278" s="233" t="s">
        <v>739</v>
      </c>
      <c r="D278" s="233" t="s">
        <v>494</v>
      </c>
      <c r="E278" s="234">
        <v>1627.9</v>
      </c>
      <c r="F278" s="234">
        <v>1627.9</v>
      </c>
    </row>
    <row r="279" spans="1:6" s="26" customFormat="1" ht="30.75">
      <c r="A279" s="232" t="s">
        <v>124</v>
      </c>
      <c r="B279" s="233" t="s">
        <v>359</v>
      </c>
      <c r="C279" s="233" t="s">
        <v>605</v>
      </c>
      <c r="D279" s="233"/>
      <c r="E279" s="234">
        <f>E280+E283</f>
        <v>4020.8</v>
      </c>
      <c r="F279" s="234">
        <f>F280+F283</f>
        <v>3057.3</v>
      </c>
    </row>
    <row r="280" spans="1:6" s="26" customFormat="1" ht="30.75">
      <c r="A280" s="232" t="s">
        <v>746</v>
      </c>
      <c r="B280" s="233" t="s">
        <v>359</v>
      </c>
      <c r="C280" s="233" t="s">
        <v>606</v>
      </c>
      <c r="D280" s="233"/>
      <c r="E280" s="234">
        <f>E281+E294</f>
        <v>3275.8</v>
      </c>
      <c r="F280" s="234">
        <f>F281+F294</f>
        <v>2312.3</v>
      </c>
    </row>
    <row r="281" spans="1:6" s="26" customFormat="1" ht="46.5">
      <c r="A281" s="232" t="s">
        <v>373</v>
      </c>
      <c r="B281" s="233" t="s">
        <v>359</v>
      </c>
      <c r="C281" s="233" t="s">
        <v>607</v>
      </c>
      <c r="D281" s="233"/>
      <c r="E281" s="234">
        <f>E282</f>
        <v>100</v>
      </c>
      <c r="F281" s="234">
        <f>F282</f>
        <v>100</v>
      </c>
    </row>
    <row r="282" spans="1:6" s="26" customFormat="1" ht="15">
      <c r="A282" s="232" t="s">
        <v>495</v>
      </c>
      <c r="B282" s="233" t="s">
        <v>359</v>
      </c>
      <c r="C282" s="233" t="s">
        <v>607</v>
      </c>
      <c r="D282" s="233" t="s">
        <v>494</v>
      </c>
      <c r="E282" s="234">
        <v>100</v>
      </c>
      <c r="F282" s="234">
        <v>100</v>
      </c>
    </row>
    <row r="283" spans="1:6" s="26" customFormat="1" ht="78">
      <c r="A283" s="232" t="s">
        <v>747</v>
      </c>
      <c r="B283" s="233" t="s">
        <v>359</v>
      </c>
      <c r="C283" s="233" t="s">
        <v>742</v>
      </c>
      <c r="D283" s="233"/>
      <c r="E283" s="234">
        <f>E284</f>
        <v>745</v>
      </c>
      <c r="F283" s="234">
        <f>F284</f>
        <v>745</v>
      </c>
    </row>
    <row r="284" spans="1:6" s="26" customFormat="1" ht="15">
      <c r="A284" s="232" t="s">
        <v>366</v>
      </c>
      <c r="B284" s="233" t="s">
        <v>359</v>
      </c>
      <c r="C284" s="233" t="s">
        <v>743</v>
      </c>
      <c r="D284" s="233"/>
      <c r="E284" s="234">
        <f>E285</f>
        <v>745</v>
      </c>
      <c r="F284" s="234">
        <f>F285</f>
        <v>745</v>
      </c>
    </row>
    <row r="285" spans="1:6" s="26" customFormat="1" ht="30.75">
      <c r="A285" s="232" t="s">
        <v>490</v>
      </c>
      <c r="B285" s="233" t="s">
        <v>359</v>
      </c>
      <c r="C285" s="233" t="s">
        <v>743</v>
      </c>
      <c r="D285" s="233" t="s">
        <v>491</v>
      </c>
      <c r="E285" s="234">
        <v>745</v>
      </c>
      <c r="F285" s="234">
        <v>745</v>
      </c>
    </row>
    <row r="286" spans="1:6" s="26" customFormat="1" ht="62.25">
      <c r="A286" s="232" t="s">
        <v>647</v>
      </c>
      <c r="B286" s="233" t="s">
        <v>359</v>
      </c>
      <c r="C286" s="233" t="s">
        <v>648</v>
      </c>
      <c r="D286" s="233"/>
      <c r="E286" s="234">
        <f>E287</f>
        <v>8615.400000000001</v>
      </c>
      <c r="F286" s="234">
        <f>F287</f>
        <v>8615.400000000001</v>
      </c>
    </row>
    <row r="287" spans="1:6" s="26" customFormat="1" ht="46.5">
      <c r="A287" s="232" t="s">
        <v>661</v>
      </c>
      <c r="B287" s="233" t="s">
        <v>359</v>
      </c>
      <c r="C287" s="233" t="s">
        <v>662</v>
      </c>
      <c r="D287" s="233"/>
      <c r="E287" s="234">
        <f>E296+E298+E288+E290+E292</f>
        <v>8615.400000000001</v>
      </c>
      <c r="F287" s="234">
        <f>F296+F298+F288+F290+F292</f>
        <v>8615.400000000001</v>
      </c>
    </row>
    <row r="288" spans="1:6" s="26" customFormat="1" ht="30.75">
      <c r="A288" s="232" t="s">
        <v>863</v>
      </c>
      <c r="B288" s="233" t="s">
        <v>359</v>
      </c>
      <c r="C288" s="233" t="s">
        <v>853</v>
      </c>
      <c r="D288" s="233"/>
      <c r="E288" s="234">
        <f>E289</f>
        <v>383.9</v>
      </c>
      <c r="F288" s="234">
        <f>F289</f>
        <v>383.9</v>
      </c>
    </row>
    <row r="289" spans="1:6" s="26" customFormat="1" ht="15">
      <c r="A289" s="232" t="s">
        <v>495</v>
      </c>
      <c r="B289" s="233" t="s">
        <v>359</v>
      </c>
      <c r="C289" s="233" t="s">
        <v>853</v>
      </c>
      <c r="D289" s="233" t="s">
        <v>494</v>
      </c>
      <c r="E289" s="234">
        <v>383.9</v>
      </c>
      <c r="F289" s="234">
        <v>383.9</v>
      </c>
    </row>
    <row r="290" spans="1:6" s="26" customFormat="1" ht="46.5">
      <c r="A290" s="232" t="s">
        <v>864</v>
      </c>
      <c r="B290" s="233" t="s">
        <v>359</v>
      </c>
      <c r="C290" s="233" t="s">
        <v>854</v>
      </c>
      <c r="D290" s="233"/>
      <c r="E290" s="234">
        <f>E291</f>
        <v>1162.2</v>
      </c>
      <c r="F290" s="234">
        <f>F291</f>
        <v>1162.2</v>
      </c>
    </row>
    <row r="291" spans="1:6" s="26" customFormat="1" ht="15">
      <c r="A291" s="232" t="s">
        <v>495</v>
      </c>
      <c r="B291" s="233" t="s">
        <v>359</v>
      </c>
      <c r="C291" s="233" t="s">
        <v>854</v>
      </c>
      <c r="D291" s="233" t="s">
        <v>494</v>
      </c>
      <c r="E291" s="234">
        <v>1162.2</v>
      </c>
      <c r="F291" s="234">
        <v>1162.2</v>
      </c>
    </row>
    <row r="292" spans="1:6" s="26" customFormat="1" ht="30.75">
      <c r="A292" s="232" t="s">
        <v>928</v>
      </c>
      <c r="B292" s="233" t="s">
        <v>359</v>
      </c>
      <c r="C292" s="233" t="s">
        <v>855</v>
      </c>
      <c r="D292" s="233"/>
      <c r="E292" s="234">
        <f>E293</f>
        <v>5589.3</v>
      </c>
      <c r="F292" s="234">
        <f>F293</f>
        <v>5589.3</v>
      </c>
    </row>
    <row r="293" spans="1:6" s="26" customFormat="1" ht="15">
      <c r="A293" s="232" t="s">
        <v>495</v>
      </c>
      <c r="B293" s="233" t="s">
        <v>359</v>
      </c>
      <c r="C293" s="233" t="s">
        <v>855</v>
      </c>
      <c r="D293" s="233" t="s">
        <v>494</v>
      </c>
      <c r="E293" s="234">
        <v>5589.3</v>
      </c>
      <c r="F293" s="234">
        <v>5589.3</v>
      </c>
    </row>
    <row r="294" spans="1:6" s="26" customFormat="1" ht="30.75">
      <c r="A294" s="232" t="s">
        <v>862</v>
      </c>
      <c r="B294" s="233" t="s">
        <v>359</v>
      </c>
      <c r="C294" s="233" t="s">
        <v>975</v>
      </c>
      <c r="D294" s="233"/>
      <c r="E294" s="234">
        <f>E295</f>
        <v>3175.8</v>
      </c>
      <c r="F294" s="234">
        <f>F295</f>
        <v>2212.3</v>
      </c>
    </row>
    <row r="295" spans="1:6" s="26" customFormat="1" ht="15">
      <c r="A295" s="232" t="s">
        <v>495</v>
      </c>
      <c r="B295" s="233" t="s">
        <v>359</v>
      </c>
      <c r="C295" s="233" t="s">
        <v>975</v>
      </c>
      <c r="D295" s="233" t="s">
        <v>494</v>
      </c>
      <c r="E295" s="234">
        <v>3175.8</v>
      </c>
      <c r="F295" s="234">
        <v>2212.3</v>
      </c>
    </row>
    <row r="296" spans="1:6" s="26" customFormat="1" ht="30.75">
      <c r="A296" s="232" t="s">
        <v>865</v>
      </c>
      <c r="B296" s="233" t="s">
        <v>359</v>
      </c>
      <c r="C296" s="233" t="s">
        <v>802</v>
      </c>
      <c r="D296" s="233"/>
      <c r="E296" s="234">
        <f>E297</f>
        <v>800</v>
      </c>
      <c r="F296" s="234">
        <f>F297</f>
        <v>800</v>
      </c>
    </row>
    <row r="297" spans="1:6" s="26" customFormat="1" ht="15">
      <c r="A297" s="232" t="s">
        <v>495</v>
      </c>
      <c r="B297" s="233" t="s">
        <v>359</v>
      </c>
      <c r="C297" s="233" t="s">
        <v>802</v>
      </c>
      <c r="D297" s="233" t="s">
        <v>494</v>
      </c>
      <c r="E297" s="234">
        <v>800</v>
      </c>
      <c r="F297" s="234">
        <v>800</v>
      </c>
    </row>
    <row r="298" spans="1:6" s="26" customFormat="1" ht="30.75">
      <c r="A298" s="232" t="s">
        <v>866</v>
      </c>
      <c r="B298" s="233" t="s">
        <v>359</v>
      </c>
      <c r="C298" s="233" t="s">
        <v>803</v>
      </c>
      <c r="D298" s="233"/>
      <c r="E298" s="234">
        <f>E299</f>
        <v>680</v>
      </c>
      <c r="F298" s="234">
        <f>F299</f>
        <v>680</v>
      </c>
    </row>
    <row r="299" spans="1:6" s="26" customFormat="1" ht="15">
      <c r="A299" s="232" t="s">
        <v>495</v>
      </c>
      <c r="B299" s="233" t="s">
        <v>359</v>
      </c>
      <c r="C299" s="233" t="s">
        <v>803</v>
      </c>
      <c r="D299" s="233" t="s">
        <v>494</v>
      </c>
      <c r="E299" s="234">
        <v>680</v>
      </c>
      <c r="F299" s="234">
        <v>680</v>
      </c>
    </row>
    <row r="300" spans="1:6" s="26" customFormat="1" ht="15">
      <c r="A300" s="232" t="s">
        <v>158</v>
      </c>
      <c r="B300" s="233" t="s">
        <v>360</v>
      </c>
      <c r="C300" s="233"/>
      <c r="D300" s="49"/>
      <c r="E300" s="234">
        <f>E301+E312</f>
        <v>57058.7</v>
      </c>
      <c r="F300" s="234">
        <f>F301+F312</f>
        <v>57030.2</v>
      </c>
    </row>
    <row r="301" spans="1:6" s="26" customFormat="1" ht="30.75">
      <c r="A301" s="232" t="s">
        <v>122</v>
      </c>
      <c r="B301" s="233" t="s">
        <v>360</v>
      </c>
      <c r="C301" s="233" t="s">
        <v>744</v>
      </c>
      <c r="D301" s="49"/>
      <c r="E301" s="234">
        <f>E302+E305</f>
        <v>47872.7</v>
      </c>
      <c r="F301" s="234">
        <f>F302+F305</f>
        <v>47844.2</v>
      </c>
    </row>
    <row r="302" spans="1:6" s="26" customFormat="1" ht="46.5">
      <c r="A302" s="232" t="s">
        <v>578</v>
      </c>
      <c r="B302" s="233" t="s">
        <v>360</v>
      </c>
      <c r="C302" s="233" t="s">
        <v>586</v>
      </c>
      <c r="D302" s="233"/>
      <c r="E302" s="234">
        <f>E303</f>
        <v>14231.1</v>
      </c>
      <c r="F302" s="234">
        <f>F303</f>
        <v>14202.6</v>
      </c>
    </row>
    <row r="303" spans="1:6" s="26" customFormat="1" ht="78">
      <c r="A303" s="232" t="s">
        <v>557</v>
      </c>
      <c r="B303" s="233" t="s">
        <v>360</v>
      </c>
      <c r="C303" s="233" t="s">
        <v>737</v>
      </c>
      <c r="D303" s="49"/>
      <c r="E303" s="234">
        <f>E304</f>
        <v>14231.1</v>
      </c>
      <c r="F303" s="234">
        <f>F304</f>
        <v>14202.6</v>
      </c>
    </row>
    <row r="304" spans="1:6" s="26" customFormat="1" ht="30.75">
      <c r="A304" s="232" t="s">
        <v>490</v>
      </c>
      <c r="B304" s="233" t="s">
        <v>360</v>
      </c>
      <c r="C304" s="233" t="s">
        <v>737</v>
      </c>
      <c r="D304" s="233" t="s">
        <v>491</v>
      </c>
      <c r="E304" s="234">
        <v>14231.1</v>
      </c>
      <c r="F304" s="234">
        <v>14202.6</v>
      </c>
    </row>
    <row r="305" spans="1:6" s="26" customFormat="1" ht="46.5">
      <c r="A305" s="232" t="s">
        <v>580</v>
      </c>
      <c r="B305" s="233" t="s">
        <v>360</v>
      </c>
      <c r="C305" s="233" t="s">
        <v>588</v>
      </c>
      <c r="D305" s="233"/>
      <c r="E305" s="234">
        <f>E306+E308+E310</f>
        <v>33641.6</v>
      </c>
      <c r="F305" s="234">
        <f>F306+F308+F310</f>
        <v>33641.6</v>
      </c>
    </row>
    <row r="306" spans="1:6" s="26" customFormat="1" ht="46.5">
      <c r="A306" s="232" t="s">
        <v>496</v>
      </c>
      <c r="B306" s="233" t="s">
        <v>360</v>
      </c>
      <c r="C306" s="233" t="s">
        <v>741</v>
      </c>
      <c r="D306" s="233"/>
      <c r="E306" s="234">
        <f>E307</f>
        <v>1059.3</v>
      </c>
      <c r="F306" s="234">
        <f>F307</f>
        <v>1059.3</v>
      </c>
    </row>
    <row r="307" spans="1:6" s="26" customFormat="1" ht="15">
      <c r="A307" s="232" t="s">
        <v>495</v>
      </c>
      <c r="B307" s="233" t="s">
        <v>360</v>
      </c>
      <c r="C307" s="233" t="s">
        <v>741</v>
      </c>
      <c r="D307" s="233" t="s">
        <v>494</v>
      </c>
      <c r="E307" s="234">
        <v>1059.3</v>
      </c>
      <c r="F307" s="234">
        <v>1059.3</v>
      </c>
    </row>
    <row r="308" spans="1:6" s="26" customFormat="1" ht="30.75">
      <c r="A308" s="232" t="s">
        <v>539</v>
      </c>
      <c r="B308" s="233" t="s">
        <v>360</v>
      </c>
      <c r="C308" s="233" t="s">
        <v>749</v>
      </c>
      <c r="D308" s="233"/>
      <c r="E308" s="234">
        <f>E309</f>
        <v>280</v>
      </c>
      <c r="F308" s="234">
        <f>F309</f>
        <v>280</v>
      </c>
    </row>
    <row r="309" spans="1:6" s="26" customFormat="1" ht="30.75">
      <c r="A309" s="232" t="s">
        <v>536</v>
      </c>
      <c r="B309" s="233" t="s">
        <v>360</v>
      </c>
      <c r="C309" s="233" t="s">
        <v>749</v>
      </c>
      <c r="D309" s="233" t="s">
        <v>483</v>
      </c>
      <c r="E309" s="234">
        <v>280</v>
      </c>
      <c r="F309" s="234">
        <v>280</v>
      </c>
    </row>
    <row r="310" spans="1:6" s="26" customFormat="1" ht="186.75">
      <c r="A310" s="232" t="s">
        <v>852</v>
      </c>
      <c r="B310" s="233" t="s">
        <v>360</v>
      </c>
      <c r="C310" s="233" t="s">
        <v>851</v>
      </c>
      <c r="D310" s="49"/>
      <c r="E310" s="234">
        <f>E311</f>
        <v>32302.3</v>
      </c>
      <c r="F310" s="234">
        <f>F311</f>
        <v>32302.3</v>
      </c>
    </row>
    <row r="311" spans="1:6" s="26" customFormat="1" ht="15">
      <c r="A311" s="232" t="s">
        <v>495</v>
      </c>
      <c r="B311" s="233" t="s">
        <v>360</v>
      </c>
      <c r="C311" s="233" t="s">
        <v>851</v>
      </c>
      <c r="D311" s="233" t="s">
        <v>494</v>
      </c>
      <c r="E311" s="234">
        <v>32302.3</v>
      </c>
      <c r="F311" s="234">
        <v>32302.3</v>
      </c>
    </row>
    <row r="312" spans="1:6" s="26" customFormat="1" ht="62.25">
      <c r="A312" s="232" t="s">
        <v>647</v>
      </c>
      <c r="B312" s="233" t="s">
        <v>360</v>
      </c>
      <c r="C312" s="233" t="s">
        <v>648</v>
      </c>
      <c r="D312" s="233"/>
      <c r="E312" s="234">
        <f>E313</f>
        <v>9186</v>
      </c>
      <c r="F312" s="234">
        <f>F313</f>
        <v>9186</v>
      </c>
    </row>
    <row r="313" spans="1:6" s="26" customFormat="1" ht="46.5">
      <c r="A313" s="232" t="s">
        <v>661</v>
      </c>
      <c r="B313" s="233" t="s">
        <v>360</v>
      </c>
      <c r="C313" s="233" t="s">
        <v>662</v>
      </c>
      <c r="D313" s="233"/>
      <c r="E313" s="234">
        <f>E314+E316+E318</f>
        <v>9186</v>
      </c>
      <c r="F313" s="234">
        <f>F314+F316+F318</f>
        <v>9186</v>
      </c>
    </row>
    <row r="314" spans="1:6" s="26" customFormat="1" ht="62.25">
      <c r="A314" s="232" t="s">
        <v>452</v>
      </c>
      <c r="B314" s="233" t="s">
        <v>360</v>
      </c>
      <c r="C314" s="233" t="s">
        <v>663</v>
      </c>
      <c r="D314" s="233"/>
      <c r="E314" s="234">
        <f>E315</f>
        <v>0</v>
      </c>
      <c r="F314" s="234">
        <f>F315</f>
        <v>0</v>
      </c>
    </row>
    <row r="315" spans="1:6" s="26" customFormat="1" ht="30.75">
      <c r="A315" s="232" t="s">
        <v>544</v>
      </c>
      <c r="B315" s="233" t="s">
        <v>360</v>
      </c>
      <c r="C315" s="233" t="s">
        <v>663</v>
      </c>
      <c r="D315" s="233" t="s">
        <v>498</v>
      </c>
      <c r="E315" s="234">
        <v>0</v>
      </c>
      <c r="F315" s="234"/>
    </row>
    <row r="316" spans="1:6" s="26" customFormat="1" ht="78">
      <c r="A316" s="232" t="s">
        <v>558</v>
      </c>
      <c r="B316" s="233" t="s">
        <v>360</v>
      </c>
      <c r="C316" s="233" t="s">
        <v>750</v>
      </c>
      <c r="D316" s="233"/>
      <c r="E316" s="234">
        <f>E317</f>
        <v>8686</v>
      </c>
      <c r="F316" s="234">
        <f>F317</f>
        <v>8686</v>
      </c>
    </row>
    <row r="317" spans="1:6" s="26" customFormat="1" ht="30.75">
      <c r="A317" s="232" t="s">
        <v>544</v>
      </c>
      <c r="B317" s="233" t="s">
        <v>360</v>
      </c>
      <c r="C317" s="233" t="s">
        <v>750</v>
      </c>
      <c r="D317" s="233" t="s">
        <v>498</v>
      </c>
      <c r="E317" s="234">
        <v>8686</v>
      </c>
      <c r="F317" s="234">
        <v>8686</v>
      </c>
    </row>
    <row r="318" spans="1:6" s="26" customFormat="1" ht="78">
      <c r="A318" s="232" t="s">
        <v>523</v>
      </c>
      <c r="B318" s="233" t="s">
        <v>360</v>
      </c>
      <c r="C318" s="233" t="s">
        <v>664</v>
      </c>
      <c r="D318" s="233"/>
      <c r="E318" s="234">
        <f>E319</f>
        <v>500</v>
      </c>
      <c r="F318" s="234">
        <f>F319</f>
        <v>500</v>
      </c>
    </row>
    <row r="319" spans="1:6" s="26" customFormat="1" ht="30.75">
      <c r="A319" s="232" t="s">
        <v>536</v>
      </c>
      <c r="B319" s="233" t="s">
        <v>360</v>
      </c>
      <c r="C319" s="233" t="s">
        <v>664</v>
      </c>
      <c r="D319" s="233" t="s">
        <v>483</v>
      </c>
      <c r="E319" s="234">
        <v>500</v>
      </c>
      <c r="F319" s="234">
        <v>500</v>
      </c>
    </row>
    <row r="320" spans="1:6" s="21" customFormat="1" ht="15">
      <c r="A320" s="25" t="s">
        <v>265</v>
      </c>
      <c r="B320" s="24" t="s">
        <v>361</v>
      </c>
      <c r="C320" s="24"/>
      <c r="D320" s="24"/>
      <c r="E320" s="27">
        <f>E321</f>
        <v>37832</v>
      </c>
      <c r="F320" s="27">
        <f>F321</f>
        <v>37977</v>
      </c>
    </row>
    <row r="321" spans="1:6" s="26" customFormat="1" ht="15">
      <c r="A321" s="232" t="s">
        <v>267</v>
      </c>
      <c r="B321" s="233" t="s">
        <v>266</v>
      </c>
      <c r="C321" s="233"/>
      <c r="D321" s="233"/>
      <c r="E321" s="234">
        <f>E322</f>
        <v>37832</v>
      </c>
      <c r="F321" s="234">
        <f>F322</f>
        <v>37977</v>
      </c>
    </row>
    <row r="322" spans="1:6" s="26" customFormat="1" ht="46.5">
      <c r="A322" s="232" t="s">
        <v>595</v>
      </c>
      <c r="B322" s="233" t="s">
        <v>266</v>
      </c>
      <c r="C322" s="233" t="s">
        <v>596</v>
      </c>
      <c r="D322" s="233"/>
      <c r="E322" s="234">
        <f>E323+E326</f>
        <v>37832</v>
      </c>
      <c r="F322" s="234">
        <f>F323+F326</f>
        <v>37977</v>
      </c>
    </row>
    <row r="323" spans="1:6" s="26" customFormat="1" ht="30.75">
      <c r="A323" s="232" t="s">
        <v>600</v>
      </c>
      <c r="B323" s="233" t="s">
        <v>266</v>
      </c>
      <c r="C323" s="233" t="s">
        <v>601</v>
      </c>
      <c r="D323" s="233"/>
      <c r="E323" s="234">
        <f>E324</f>
        <v>35267</v>
      </c>
      <c r="F323" s="234">
        <f>F324</f>
        <v>35372</v>
      </c>
    </row>
    <row r="324" spans="1:6" s="26" customFormat="1" ht="15">
      <c r="A324" s="232" t="s">
        <v>145</v>
      </c>
      <c r="B324" s="233" t="s">
        <v>266</v>
      </c>
      <c r="C324" s="233" t="s">
        <v>602</v>
      </c>
      <c r="D324" s="233"/>
      <c r="E324" s="234">
        <f>E325</f>
        <v>35267</v>
      </c>
      <c r="F324" s="234">
        <f>F325</f>
        <v>35372</v>
      </c>
    </row>
    <row r="325" spans="1:6" s="26" customFormat="1" ht="30.75">
      <c r="A325" s="232" t="s">
        <v>490</v>
      </c>
      <c r="B325" s="233" t="s">
        <v>266</v>
      </c>
      <c r="C325" s="233" t="s">
        <v>602</v>
      </c>
      <c r="D325" s="233" t="s">
        <v>491</v>
      </c>
      <c r="E325" s="234">
        <v>35267</v>
      </c>
      <c r="F325" s="234">
        <v>35372</v>
      </c>
    </row>
    <row r="326" spans="1:6" s="26" customFormat="1" ht="62.25">
      <c r="A326" s="232" t="s">
        <v>715</v>
      </c>
      <c r="B326" s="233" t="s">
        <v>266</v>
      </c>
      <c r="C326" s="233" t="s">
        <v>603</v>
      </c>
      <c r="D326" s="233"/>
      <c r="E326" s="234">
        <f>E327</f>
        <v>2565</v>
      </c>
      <c r="F326" s="234">
        <f>F327</f>
        <v>2605</v>
      </c>
    </row>
    <row r="327" spans="1:6" s="26" customFormat="1" ht="15">
      <c r="A327" s="232" t="s">
        <v>83</v>
      </c>
      <c r="B327" s="233" t="s">
        <v>266</v>
      </c>
      <c r="C327" s="233" t="s">
        <v>604</v>
      </c>
      <c r="D327" s="233"/>
      <c r="E327" s="234">
        <f>E329+E328</f>
        <v>2565</v>
      </c>
      <c r="F327" s="234">
        <f>F329+F328</f>
        <v>2605</v>
      </c>
    </row>
    <row r="328" spans="1:6" s="26" customFormat="1" ht="62.25">
      <c r="A328" s="232" t="s">
        <v>481</v>
      </c>
      <c r="B328" s="233" t="s">
        <v>266</v>
      </c>
      <c r="C328" s="233" t="s">
        <v>604</v>
      </c>
      <c r="D328" s="233" t="s">
        <v>482</v>
      </c>
      <c r="E328" s="234">
        <v>20</v>
      </c>
      <c r="F328" s="234">
        <v>20</v>
      </c>
    </row>
    <row r="329" spans="1:6" s="26" customFormat="1" ht="30.75">
      <c r="A329" s="232" t="s">
        <v>536</v>
      </c>
      <c r="B329" s="233" t="s">
        <v>266</v>
      </c>
      <c r="C329" s="233" t="s">
        <v>604</v>
      </c>
      <c r="D329" s="233" t="s">
        <v>483</v>
      </c>
      <c r="E329" s="234">
        <v>2545</v>
      </c>
      <c r="F329" s="234">
        <v>2585</v>
      </c>
    </row>
    <row r="330" spans="1:6" s="21" customFormat="1" ht="15">
      <c r="A330" s="25" t="s">
        <v>269</v>
      </c>
      <c r="B330" s="24" t="s">
        <v>268</v>
      </c>
      <c r="C330" s="24"/>
      <c r="D330" s="24"/>
      <c r="E330" s="27">
        <f>E331+E336</f>
        <v>2110</v>
      </c>
      <c r="F330" s="27">
        <f>F331+F336</f>
        <v>2110</v>
      </c>
    </row>
    <row r="331" spans="1:6" s="26" customFormat="1" ht="15">
      <c r="A331" s="232" t="s">
        <v>80</v>
      </c>
      <c r="B331" s="233" t="s">
        <v>270</v>
      </c>
      <c r="C331" s="233"/>
      <c r="D331" s="233"/>
      <c r="E331" s="234">
        <f aca="true" t="shared" si="15" ref="E331:F334">E332</f>
        <v>1320</v>
      </c>
      <c r="F331" s="234">
        <f t="shared" si="15"/>
        <v>1320</v>
      </c>
    </row>
    <row r="332" spans="1:6" s="26" customFormat="1" ht="30.75">
      <c r="A332" s="232" t="s">
        <v>254</v>
      </c>
      <c r="B332" s="233" t="s">
        <v>270</v>
      </c>
      <c r="C332" s="233" t="s">
        <v>615</v>
      </c>
      <c r="D332" s="233"/>
      <c r="E332" s="234">
        <f t="shared" si="15"/>
        <v>1320</v>
      </c>
      <c r="F332" s="234">
        <f t="shared" si="15"/>
        <v>1320</v>
      </c>
    </row>
    <row r="333" spans="1:6" s="26" customFormat="1" ht="30.75">
      <c r="A333" s="232" t="s">
        <v>718</v>
      </c>
      <c r="B333" s="233" t="s">
        <v>270</v>
      </c>
      <c r="C333" s="233" t="s">
        <v>625</v>
      </c>
      <c r="D333" s="233"/>
      <c r="E333" s="234">
        <f t="shared" si="15"/>
        <v>1320</v>
      </c>
      <c r="F333" s="234">
        <f t="shared" si="15"/>
        <v>1320</v>
      </c>
    </row>
    <row r="334" spans="1:6" s="26" customFormat="1" ht="15">
      <c r="A334" s="232" t="s">
        <v>488</v>
      </c>
      <c r="B334" s="233" t="s">
        <v>270</v>
      </c>
      <c r="C334" s="233" t="s">
        <v>626</v>
      </c>
      <c r="D334" s="233"/>
      <c r="E334" s="234">
        <f t="shared" si="15"/>
        <v>1320</v>
      </c>
      <c r="F334" s="234">
        <f t="shared" si="15"/>
        <v>1320</v>
      </c>
    </row>
    <row r="335" spans="1:6" s="26" customFormat="1" ht="30.75">
      <c r="A335" s="232" t="s">
        <v>536</v>
      </c>
      <c r="B335" s="233" t="s">
        <v>270</v>
      </c>
      <c r="C335" s="233" t="s">
        <v>626</v>
      </c>
      <c r="D335" s="233" t="s">
        <v>483</v>
      </c>
      <c r="E335" s="234">
        <v>1320</v>
      </c>
      <c r="F335" s="234">
        <v>1320</v>
      </c>
    </row>
    <row r="336" spans="1:6" s="26" customFormat="1" ht="15">
      <c r="A336" s="232" t="s">
        <v>72</v>
      </c>
      <c r="B336" s="233" t="s">
        <v>271</v>
      </c>
      <c r="C336" s="233"/>
      <c r="D336" s="233"/>
      <c r="E336" s="234">
        <f aca="true" t="shared" si="16" ref="E336:F339">E337</f>
        <v>790</v>
      </c>
      <c r="F336" s="234">
        <f t="shared" si="16"/>
        <v>790</v>
      </c>
    </row>
    <row r="337" spans="1:6" s="26" customFormat="1" ht="30.75">
      <c r="A337" s="232" t="s">
        <v>254</v>
      </c>
      <c r="B337" s="233" t="s">
        <v>271</v>
      </c>
      <c r="C337" s="233" t="s">
        <v>615</v>
      </c>
      <c r="D337" s="233"/>
      <c r="E337" s="234">
        <f t="shared" si="16"/>
        <v>790</v>
      </c>
      <c r="F337" s="234">
        <f t="shared" si="16"/>
        <v>790</v>
      </c>
    </row>
    <row r="338" spans="1:6" s="26" customFormat="1" ht="30.75">
      <c r="A338" s="232" t="s">
        <v>627</v>
      </c>
      <c r="B338" s="233" t="s">
        <v>271</v>
      </c>
      <c r="C338" s="233" t="s">
        <v>628</v>
      </c>
      <c r="D338" s="233"/>
      <c r="E338" s="234">
        <f t="shared" si="16"/>
        <v>790</v>
      </c>
      <c r="F338" s="234">
        <f t="shared" si="16"/>
        <v>790</v>
      </c>
    </row>
    <row r="339" spans="1:6" s="26" customFormat="1" ht="30.75">
      <c r="A339" s="232" t="s">
        <v>489</v>
      </c>
      <c r="B339" s="233" t="s">
        <v>271</v>
      </c>
      <c r="C339" s="233" t="s">
        <v>629</v>
      </c>
      <c r="D339" s="233"/>
      <c r="E339" s="234">
        <f t="shared" si="16"/>
        <v>790</v>
      </c>
      <c r="F339" s="234">
        <f t="shared" si="16"/>
        <v>790</v>
      </c>
    </row>
    <row r="340" spans="1:6" s="26" customFormat="1" ht="30.75">
      <c r="A340" s="232" t="s">
        <v>536</v>
      </c>
      <c r="B340" s="233" t="s">
        <v>271</v>
      </c>
      <c r="C340" s="233" t="s">
        <v>629</v>
      </c>
      <c r="D340" s="233" t="s">
        <v>483</v>
      </c>
      <c r="E340" s="234">
        <v>790</v>
      </c>
      <c r="F340" s="234">
        <v>790</v>
      </c>
    </row>
    <row r="341" spans="1:6" s="26" customFormat="1" ht="46.5">
      <c r="A341" s="25" t="s">
        <v>546</v>
      </c>
      <c r="B341" s="24" t="s">
        <v>272</v>
      </c>
      <c r="C341" s="233"/>
      <c r="D341" s="233"/>
      <c r="E341" s="27">
        <f aca="true" t="shared" si="17" ref="E341:F345">E342</f>
        <v>44511</v>
      </c>
      <c r="F341" s="27">
        <f t="shared" si="17"/>
        <v>45096</v>
      </c>
    </row>
    <row r="342" spans="1:6" s="26" customFormat="1" ht="30.75">
      <c r="A342" s="232" t="s">
        <v>547</v>
      </c>
      <c r="B342" s="233" t="s">
        <v>285</v>
      </c>
      <c r="C342" s="233"/>
      <c r="D342" s="233"/>
      <c r="E342" s="234">
        <f t="shared" si="17"/>
        <v>44511</v>
      </c>
      <c r="F342" s="234">
        <f t="shared" si="17"/>
        <v>45096</v>
      </c>
    </row>
    <row r="343" spans="1:6" s="26" customFormat="1" ht="46.5">
      <c r="A343" s="232" t="s">
        <v>123</v>
      </c>
      <c r="B343" s="233" t="s">
        <v>285</v>
      </c>
      <c r="C343" s="233" t="s">
        <v>589</v>
      </c>
      <c r="D343" s="233"/>
      <c r="E343" s="234">
        <f t="shared" si="17"/>
        <v>44511</v>
      </c>
      <c r="F343" s="234">
        <f t="shared" si="17"/>
        <v>45096</v>
      </c>
    </row>
    <row r="344" spans="1:6" s="26" customFormat="1" ht="62.25">
      <c r="A344" s="232" t="s">
        <v>591</v>
      </c>
      <c r="B344" s="233" t="s">
        <v>285</v>
      </c>
      <c r="C344" s="233" t="s">
        <v>594</v>
      </c>
      <c r="D344" s="233"/>
      <c r="E344" s="234">
        <f t="shared" si="17"/>
        <v>44511</v>
      </c>
      <c r="F344" s="234">
        <f t="shared" si="17"/>
        <v>45096</v>
      </c>
    </row>
    <row r="345" spans="1:6" s="26" customFormat="1" ht="15">
      <c r="A345" s="232" t="s">
        <v>522</v>
      </c>
      <c r="B345" s="233" t="s">
        <v>285</v>
      </c>
      <c r="C345" s="233" t="s">
        <v>819</v>
      </c>
      <c r="D345" s="233"/>
      <c r="E345" s="234">
        <f t="shared" si="17"/>
        <v>44511</v>
      </c>
      <c r="F345" s="234">
        <f t="shared" si="17"/>
        <v>45096</v>
      </c>
    </row>
    <row r="346" spans="1:6" s="26" customFormat="1" ht="15">
      <c r="A346" s="232" t="s">
        <v>29</v>
      </c>
      <c r="B346" s="233" t="s">
        <v>285</v>
      </c>
      <c r="C346" s="233" t="s">
        <v>819</v>
      </c>
      <c r="D346" s="233" t="s">
        <v>493</v>
      </c>
      <c r="E346" s="234">
        <v>44511</v>
      </c>
      <c r="F346" s="234">
        <v>45096</v>
      </c>
    </row>
    <row r="347" spans="1:6" s="26" customFormat="1" ht="15">
      <c r="A347" s="25" t="s">
        <v>480</v>
      </c>
      <c r="B347" s="24" t="s">
        <v>84</v>
      </c>
      <c r="C347" s="24" t="s">
        <v>751</v>
      </c>
      <c r="D347" s="24"/>
      <c r="E347" s="27">
        <f>E348</f>
        <v>16214</v>
      </c>
      <c r="F347" s="27">
        <f>F348</f>
        <v>33544</v>
      </c>
    </row>
    <row r="348" spans="1:6" s="22" customFormat="1" ht="15">
      <c r="A348" s="232" t="s">
        <v>257</v>
      </c>
      <c r="B348" s="233" t="s">
        <v>84</v>
      </c>
      <c r="C348" s="233" t="s">
        <v>751</v>
      </c>
      <c r="D348" s="233" t="s">
        <v>85</v>
      </c>
      <c r="E348" s="234">
        <v>16214</v>
      </c>
      <c r="F348" s="234">
        <v>33544</v>
      </c>
    </row>
    <row r="349" spans="1:7" s="21" customFormat="1" ht="15">
      <c r="A349" s="25" t="s">
        <v>75</v>
      </c>
      <c r="B349" s="51"/>
      <c r="C349" s="50"/>
      <c r="D349" s="51"/>
      <c r="E349" s="27">
        <f>E12+E70+E76+E91+E148+E179+E256+E266+E320+E330+E341+E347</f>
        <v>1353513.7</v>
      </c>
      <c r="F349" s="27">
        <f>F12+F70+F76+F91+F148+F179+F256+F266+F320+F330+F341+F347</f>
        <v>1375658.6</v>
      </c>
      <c r="G349" s="54"/>
    </row>
    <row r="350" spans="1:6" s="36" customFormat="1" ht="15">
      <c r="A350" s="59"/>
      <c r="B350" s="70"/>
      <c r="C350" s="70"/>
      <c r="D350" s="71"/>
      <c r="E350" s="72"/>
      <c r="F350" s="72"/>
    </row>
    <row r="351" spans="1:6" s="2" customFormat="1" ht="15">
      <c r="A351" s="264" t="s">
        <v>237</v>
      </c>
      <c r="B351" s="264"/>
      <c r="C351" s="264"/>
      <c r="D351" s="264"/>
      <c r="E351" s="264"/>
      <c r="F351" s="264"/>
    </row>
    <row r="352" spans="2:7" ht="15">
      <c r="B352" s="67"/>
      <c r="C352" s="67"/>
      <c r="D352" s="68"/>
      <c r="E352" s="69"/>
      <c r="F352" s="69"/>
      <c r="G352" s="39"/>
    </row>
    <row r="353" spans="4:10" ht="15">
      <c r="D353" s="95"/>
      <c r="E353" s="95"/>
      <c r="F353" s="95"/>
      <c r="G353" s="67"/>
      <c r="H353" s="68"/>
      <c r="I353" s="69"/>
      <c r="J353" s="69"/>
    </row>
    <row r="354" spans="4:10" ht="15">
      <c r="D354" s="95"/>
      <c r="E354" s="95"/>
      <c r="F354" s="95"/>
      <c r="G354" s="67"/>
      <c r="H354" s="68"/>
      <c r="I354" s="69"/>
      <c r="J354" s="69"/>
    </row>
    <row r="355" spans="4:10" ht="15">
      <c r="D355" s="95"/>
      <c r="E355" s="95"/>
      <c r="F355" s="95"/>
      <c r="G355" s="67"/>
      <c r="H355" s="68"/>
      <c r="I355" s="69"/>
      <c r="J355" s="69"/>
    </row>
    <row r="356" spans="4:10" ht="15">
      <c r="D356" s="95"/>
      <c r="E356" s="95"/>
      <c r="F356" s="95"/>
      <c r="G356" s="67"/>
      <c r="H356" s="68"/>
      <c r="I356" s="69"/>
      <c r="J356" s="69"/>
    </row>
    <row r="357" spans="4:10" ht="15">
      <c r="D357" s="95"/>
      <c r="E357" s="95"/>
      <c r="F357" s="95"/>
      <c r="G357" s="67"/>
      <c r="H357" s="68"/>
      <c r="I357" s="69"/>
      <c r="J357" s="69"/>
    </row>
    <row r="358" spans="4:10" ht="15">
      <c r="D358" s="95"/>
      <c r="E358" s="95"/>
      <c r="F358" s="95"/>
      <c r="G358" s="67"/>
      <c r="H358" s="68"/>
      <c r="I358" s="69"/>
      <c r="J358" s="69"/>
    </row>
    <row r="359" spans="4:10" ht="15">
      <c r="D359" s="95"/>
      <c r="E359" s="95"/>
      <c r="F359" s="95"/>
      <c r="G359" s="67"/>
      <c r="H359" s="68"/>
      <c r="I359" s="69"/>
      <c r="J359" s="69"/>
    </row>
    <row r="360" spans="4:10" ht="15">
      <c r="D360" s="95"/>
      <c r="E360" s="95"/>
      <c r="F360" s="95"/>
      <c r="G360" s="67"/>
      <c r="H360" s="68"/>
      <c r="I360" s="69"/>
      <c r="J360" s="69"/>
    </row>
    <row r="361" spans="4:10" ht="15">
      <c r="D361" s="95"/>
      <c r="E361" s="95"/>
      <c r="F361" s="95"/>
      <c r="G361" s="67"/>
      <c r="H361" s="68"/>
      <c r="I361" s="69"/>
      <c r="J361" s="69"/>
    </row>
    <row r="362" spans="4:10" ht="15">
      <c r="D362" s="95"/>
      <c r="E362" s="95"/>
      <c r="F362" s="95"/>
      <c r="H362" s="35"/>
      <c r="I362" s="69"/>
      <c r="J362" s="69"/>
    </row>
    <row r="363" spans="4:10" ht="15">
      <c r="D363" s="95"/>
      <c r="E363" s="95"/>
      <c r="F363" s="95"/>
      <c r="H363" s="35"/>
      <c r="I363" s="69"/>
      <c r="J363" s="69"/>
    </row>
    <row r="364" spans="4:10" ht="15">
      <c r="D364" s="95"/>
      <c r="E364" s="95"/>
      <c r="F364" s="95"/>
      <c r="H364" s="35"/>
      <c r="I364" s="69"/>
      <c r="J364" s="69"/>
    </row>
    <row r="365" spans="4:10" ht="15">
      <c r="D365" s="95"/>
      <c r="E365" s="95"/>
      <c r="F365" s="95"/>
      <c r="H365" s="35"/>
      <c r="I365" s="69"/>
      <c r="J365" s="69"/>
    </row>
    <row r="366" spans="4:10" ht="15">
      <c r="D366" s="95"/>
      <c r="E366" s="95"/>
      <c r="F366" s="95"/>
      <c r="H366" s="35"/>
      <c r="I366" s="69"/>
      <c r="J366" s="69"/>
    </row>
    <row r="367" spans="4:10" ht="15">
      <c r="D367" s="95"/>
      <c r="E367" s="95"/>
      <c r="F367" s="95"/>
      <c r="H367" s="35"/>
      <c r="I367" s="69"/>
      <c r="J367" s="69"/>
    </row>
    <row r="368" spans="4:10" ht="15">
      <c r="D368" s="95"/>
      <c r="E368" s="95"/>
      <c r="F368" s="95"/>
      <c r="H368" s="35"/>
      <c r="I368" s="69"/>
      <c r="J368" s="69"/>
    </row>
    <row r="369" spans="4:10" ht="15">
      <c r="D369" s="95"/>
      <c r="E369" s="95"/>
      <c r="F369" s="95"/>
      <c r="H369" s="35"/>
      <c r="I369" s="69"/>
      <c r="J369" s="69"/>
    </row>
    <row r="370" spans="4:10" ht="15">
      <c r="D370" s="95"/>
      <c r="E370" s="95"/>
      <c r="F370" s="95"/>
      <c r="H370" s="35"/>
      <c r="I370" s="69"/>
      <c r="J370" s="69"/>
    </row>
    <row r="371" spans="4:10" ht="15">
      <c r="D371" s="95"/>
      <c r="E371" s="95"/>
      <c r="F371" s="95"/>
      <c r="H371" s="35"/>
      <c r="I371" s="69"/>
      <c r="J371" s="69"/>
    </row>
    <row r="372" spans="4:10" ht="15">
      <c r="D372" s="95"/>
      <c r="E372" s="95"/>
      <c r="F372" s="95"/>
      <c r="H372" s="35"/>
      <c r="I372" s="69"/>
      <c r="J372" s="69"/>
    </row>
    <row r="373" spans="4:10" ht="15">
      <c r="D373" s="95"/>
      <c r="E373" s="95"/>
      <c r="F373" s="95"/>
      <c r="H373" s="35"/>
      <c r="I373" s="69"/>
      <c r="J373" s="69"/>
    </row>
    <row r="374" spans="4:10" ht="15">
      <c r="D374" s="95"/>
      <c r="E374" s="95"/>
      <c r="F374" s="95"/>
      <c r="H374" s="35"/>
      <c r="I374" s="69"/>
      <c r="J374" s="69"/>
    </row>
    <row r="375" spans="4:10" ht="15">
      <c r="D375" s="95"/>
      <c r="E375" s="95"/>
      <c r="F375" s="95"/>
      <c r="H375" s="35"/>
      <c r="I375" s="69"/>
      <c r="J375" s="69"/>
    </row>
    <row r="376" spans="4:10" ht="15">
      <c r="D376" s="95"/>
      <c r="E376" s="95"/>
      <c r="F376" s="95"/>
      <c r="H376" s="35"/>
      <c r="I376" s="69"/>
      <c r="J376" s="69"/>
    </row>
    <row r="377" spans="4:10" ht="15">
      <c r="D377" s="95"/>
      <c r="E377" s="95"/>
      <c r="F377" s="95"/>
      <c r="H377" s="35"/>
      <c r="I377" s="69"/>
      <c r="J377" s="69"/>
    </row>
    <row r="378" spans="4:10" ht="15">
      <c r="D378" s="95"/>
      <c r="E378" s="95"/>
      <c r="F378" s="95"/>
      <c r="H378" s="35"/>
      <c r="I378" s="69"/>
      <c r="J378" s="69"/>
    </row>
    <row r="379" spans="4:10" ht="15">
      <c r="D379" s="95"/>
      <c r="E379" s="95"/>
      <c r="F379" s="95"/>
      <c r="H379" s="35"/>
      <c r="I379" s="69"/>
      <c r="J379" s="69"/>
    </row>
    <row r="380" spans="4:10" ht="15">
      <c r="D380" s="95"/>
      <c r="E380" s="95"/>
      <c r="F380" s="95"/>
      <c r="H380" s="35"/>
      <c r="I380" s="69"/>
      <c r="J380" s="69"/>
    </row>
    <row r="381" spans="4:10" ht="15">
      <c r="D381" s="95"/>
      <c r="E381" s="95"/>
      <c r="F381" s="95"/>
      <c r="H381" s="35"/>
      <c r="I381" s="69"/>
      <c r="J381" s="69"/>
    </row>
    <row r="382" spans="4:10" ht="15">
      <c r="D382" s="95"/>
      <c r="E382" s="95"/>
      <c r="F382" s="95"/>
      <c r="H382" s="35"/>
      <c r="I382" s="69"/>
      <c r="J382" s="69"/>
    </row>
    <row r="383" spans="4:10" ht="15">
      <c r="D383" s="95"/>
      <c r="E383" s="95"/>
      <c r="F383" s="95"/>
      <c r="H383" s="35"/>
      <c r="I383" s="69"/>
      <c r="J383" s="69"/>
    </row>
    <row r="384" spans="4:10" ht="15">
      <c r="D384" s="95"/>
      <c r="E384" s="95"/>
      <c r="F384" s="95"/>
      <c r="H384" s="35"/>
      <c r="I384" s="69"/>
      <c r="J384" s="69"/>
    </row>
    <row r="385" spans="4:10" ht="15">
      <c r="D385" s="95"/>
      <c r="E385" s="95"/>
      <c r="F385" s="95"/>
      <c r="H385" s="35"/>
      <c r="I385" s="69"/>
      <c r="J385" s="69"/>
    </row>
    <row r="386" spans="5:6" ht="15">
      <c r="E386" s="69"/>
      <c r="F386" s="69"/>
    </row>
    <row r="387" spans="5:6" ht="15">
      <c r="E387" s="69"/>
      <c r="F387" s="69"/>
    </row>
    <row r="388" spans="5:6" ht="15">
      <c r="E388" s="69"/>
      <c r="F388" s="69"/>
    </row>
    <row r="389" spans="5:6" ht="15">
      <c r="E389" s="69"/>
      <c r="F389" s="69"/>
    </row>
    <row r="390" spans="5:6" ht="15">
      <c r="E390" s="69"/>
      <c r="F390" s="69"/>
    </row>
    <row r="391" spans="5:6" ht="15">
      <c r="E391" s="69"/>
      <c r="F391" s="69"/>
    </row>
    <row r="392" spans="5:6" ht="15">
      <c r="E392" s="69"/>
      <c r="F392" s="69"/>
    </row>
    <row r="393" spans="5:6" ht="15">
      <c r="E393" s="69"/>
      <c r="F393" s="69"/>
    </row>
    <row r="394" spans="5:6" ht="15">
      <c r="E394" s="69"/>
      <c r="F394" s="69"/>
    </row>
    <row r="395" spans="5:6" ht="15">
      <c r="E395" s="69"/>
      <c r="F395" s="69"/>
    </row>
    <row r="396" spans="5:6" ht="15">
      <c r="E396" s="69"/>
      <c r="F396" s="69"/>
    </row>
    <row r="397" spans="5:6" ht="15">
      <c r="E397" s="69"/>
      <c r="F397" s="69"/>
    </row>
    <row r="398" spans="5:6" ht="15">
      <c r="E398" s="69"/>
      <c r="F398" s="69"/>
    </row>
    <row r="399" spans="5:6" ht="15">
      <c r="E399" s="69"/>
      <c r="F399" s="69"/>
    </row>
    <row r="400" spans="5:6" ht="15">
      <c r="E400" s="69"/>
      <c r="F400" s="69"/>
    </row>
    <row r="401" spans="5:6" ht="15">
      <c r="E401" s="69"/>
      <c r="F401" s="69"/>
    </row>
    <row r="402" spans="5:6" ht="15">
      <c r="E402" s="69"/>
      <c r="F402" s="69"/>
    </row>
    <row r="403" spans="5:6" ht="15">
      <c r="E403" s="69"/>
      <c r="F403" s="69"/>
    </row>
    <row r="404" spans="5:6" ht="15">
      <c r="E404" s="69"/>
      <c r="F404" s="69"/>
    </row>
    <row r="405" spans="5:6" ht="15">
      <c r="E405" s="69"/>
      <c r="F405" s="69"/>
    </row>
    <row r="406" spans="5:6" ht="15">
      <c r="E406" s="69"/>
      <c r="F406" s="69"/>
    </row>
    <row r="407" spans="5:6" ht="15">
      <c r="E407" s="69"/>
      <c r="F407" s="69"/>
    </row>
    <row r="408" spans="5:6" ht="15">
      <c r="E408" s="69"/>
      <c r="F408" s="69"/>
    </row>
    <row r="409" spans="5:6" ht="15">
      <c r="E409" s="69"/>
      <c r="F409" s="69"/>
    </row>
    <row r="410" spans="5:6" ht="15">
      <c r="E410" s="69"/>
      <c r="F410" s="69"/>
    </row>
    <row r="411" spans="5:6" ht="15">
      <c r="E411" s="69"/>
      <c r="F411" s="69"/>
    </row>
    <row r="412" spans="5:6" ht="15">
      <c r="E412" s="69"/>
      <c r="F412" s="69"/>
    </row>
    <row r="413" spans="5:6" ht="15">
      <c r="E413" s="69"/>
      <c r="F413" s="69"/>
    </row>
    <row r="414" spans="5:6" ht="15">
      <c r="E414" s="69"/>
      <c r="F414" s="69"/>
    </row>
    <row r="415" spans="5:6" ht="15">
      <c r="E415" s="69"/>
      <c r="F415" s="69"/>
    </row>
    <row r="416" spans="5:6" ht="15">
      <c r="E416" s="69"/>
      <c r="F416" s="69"/>
    </row>
    <row r="417" spans="5:6" ht="15">
      <c r="E417" s="69"/>
      <c r="F417" s="69"/>
    </row>
    <row r="418" spans="5:6" ht="15">
      <c r="E418" s="69"/>
      <c r="F418" s="69"/>
    </row>
    <row r="419" spans="5:6" ht="15">
      <c r="E419" s="69"/>
      <c r="F419" s="69"/>
    </row>
    <row r="420" spans="5:6" ht="15">
      <c r="E420" s="69"/>
      <c r="F420" s="69"/>
    </row>
    <row r="421" spans="5:6" ht="15">
      <c r="E421" s="69"/>
      <c r="F421" s="69"/>
    </row>
    <row r="422" spans="5:6" ht="15">
      <c r="E422" s="69"/>
      <c r="F422" s="69"/>
    </row>
    <row r="423" spans="5:6" ht="15">
      <c r="E423" s="69"/>
      <c r="F423" s="69"/>
    </row>
    <row r="424" spans="5:6" ht="15">
      <c r="E424" s="69"/>
      <c r="F424" s="69"/>
    </row>
    <row r="425" spans="5:6" ht="15">
      <c r="E425" s="69"/>
      <c r="F425" s="69"/>
    </row>
    <row r="426" spans="5:6" ht="15">
      <c r="E426" s="69"/>
      <c r="F426" s="69"/>
    </row>
    <row r="427" spans="5:6" ht="15">
      <c r="E427" s="69"/>
      <c r="F427" s="69"/>
    </row>
    <row r="428" spans="5:6" ht="15">
      <c r="E428" s="69"/>
      <c r="F428" s="69"/>
    </row>
    <row r="429" spans="5:6" ht="15">
      <c r="E429" s="69"/>
      <c r="F429" s="69"/>
    </row>
    <row r="430" spans="5:6" ht="15">
      <c r="E430" s="69"/>
      <c r="F430" s="69"/>
    </row>
    <row r="431" spans="5:6" ht="15">
      <c r="E431" s="69"/>
      <c r="F431" s="69"/>
    </row>
    <row r="432" spans="5:6" ht="15">
      <c r="E432" s="69"/>
      <c r="F432" s="69"/>
    </row>
    <row r="433" spans="5:6" ht="15">
      <c r="E433" s="69"/>
      <c r="F433" s="69"/>
    </row>
    <row r="434" spans="5:6" ht="15">
      <c r="E434" s="69"/>
      <c r="F434" s="69"/>
    </row>
    <row r="435" spans="5:6" ht="15">
      <c r="E435" s="69"/>
      <c r="F435" s="69"/>
    </row>
    <row r="436" spans="5:6" ht="15">
      <c r="E436" s="69"/>
      <c r="F436" s="69"/>
    </row>
    <row r="437" spans="5:6" ht="15">
      <c r="E437" s="69"/>
      <c r="F437" s="69"/>
    </row>
    <row r="438" spans="5:6" ht="15">
      <c r="E438" s="69"/>
      <c r="F438" s="69"/>
    </row>
    <row r="439" spans="5:6" ht="15">
      <c r="E439" s="69"/>
      <c r="F439" s="69"/>
    </row>
    <row r="440" spans="5:6" ht="15">
      <c r="E440" s="69"/>
      <c r="F440" s="69"/>
    </row>
    <row r="441" spans="5:6" ht="15">
      <c r="E441" s="69"/>
      <c r="F441" s="69"/>
    </row>
    <row r="442" spans="5:6" ht="15">
      <c r="E442" s="69"/>
      <c r="F442" s="69"/>
    </row>
    <row r="443" spans="5:6" ht="15">
      <c r="E443" s="69"/>
      <c r="F443" s="69"/>
    </row>
    <row r="444" spans="5:6" ht="15">
      <c r="E444" s="69"/>
      <c r="F444" s="69"/>
    </row>
    <row r="445" spans="5:6" ht="15">
      <c r="E445" s="69"/>
      <c r="F445" s="69"/>
    </row>
    <row r="446" spans="5:6" ht="15">
      <c r="E446" s="69"/>
      <c r="F446" s="69"/>
    </row>
    <row r="447" spans="5:6" ht="15">
      <c r="E447" s="69"/>
      <c r="F447" s="69"/>
    </row>
    <row r="448" spans="5:6" ht="15">
      <c r="E448" s="69"/>
      <c r="F448" s="69"/>
    </row>
    <row r="449" spans="5:6" ht="15">
      <c r="E449" s="69"/>
      <c r="F449" s="69"/>
    </row>
    <row r="450" spans="5:6" ht="15">
      <c r="E450" s="69"/>
      <c r="F450" s="69"/>
    </row>
    <row r="451" spans="5:6" ht="15">
      <c r="E451" s="69"/>
      <c r="F451" s="69"/>
    </row>
    <row r="452" spans="5:6" ht="15">
      <c r="E452" s="69"/>
      <c r="F452" s="69"/>
    </row>
    <row r="453" spans="5:6" ht="15">
      <c r="E453" s="69"/>
      <c r="F453" s="69"/>
    </row>
    <row r="454" spans="5:6" ht="15">
      <c r="E454" s="69"/>
      <c r="F454" s="69"/>
    </row>
    <row r="455" spans="5:6" ht="15">
      <c r="E455" s="69"/>
      <c r="F455" s="69"/>
    </row>
    <row r="456" spans="5:6" ht="15">
      <c r="E456" s="69"/>
      <c r="F456" s="69"/>
    </row>
    <row r="457" spans="5:6" ht="15">
      <c r="E457" s="69"/>
      <c r="F457" s="69"/>
    </row>
    <row r="458" spans="5:6" ht="15">
      <c r="E458" s="69"/>
      <c r="F458" s="69"/>
    </row>
    <row r="459" spans="5:6" ht="15">
      <c r="E459" s="69"/>
      <c r="F459" s="69"/>
    </row>
    <row r="460" spans="5:6" ht="15">
      <c r="E460" s="69"/>
      <c r="F460" s="69"/>
    </row>
    <row r="461" spans="5:6" ht="15">
      <c r="E461" s="69"/>
      <c r="F461" s="69"/>
    </row>
    <row r="462" spans="5:6" ht="15">
      <c r="E462" s="69"/>
      <c r="F462" s="69"/>
    </row>
    <row r="463" spans="5:6" ht="15">
      <c r="E463" s="69"/>
      <c r="F463" s="69"/>
    </row>
    <row r="464" spans="5:6" ht="15">
      <c r="E464" s="69"/>
      <c r="F464" s="69"/>
    </row>
    <row r="465" spans="5:6" ht="15">
      <c r="E465" s="69"/>
      <c r="F465" s="69"/>
    </row>
    <row r="466" spans="5:6" ht="15">
      <c r="E466" s="69"/>
      <c r="F466" s="69"/>
    </row>
    <row r="467" spans="5:6" ht="15">
      <c r="E467" s="69"/>
      <c r="F467" s="69"/>
    </row>
    <row r="468" spans="5:6" ht="15">
      <c r="E468" s="69"/>
      <c r="F468" s="69"/>
    </row>
    <row r="469" spans="5:6" ht="15">
      <c r="E469" s="69"/>
      <c r="F469" s="69"/>
    </row>
    <row r="470" spans="5:6" ht="15">
      <c r="E470" s="69"/>
      <c r="F470" s="69"/>
    </row>
    <row r="471" spans="5:6" ht="15">
      <c r="E471" s="69"/>
      <c r="F471" s="69"/>
    </row>
    <row r="472" spans="5:6" ht="15">
      <c r="E472" s="69"/>
      <c r="F472" s="69"/>
    </row>
    <row r="473" spans="5:6" ht="15">
      <c r="E473" s="69"/>
      <c r="F473" s="69"/>
    </row>
    <row r="474" spans="5:6" ht="15">
      <c r="E474" s="69"/>
      <c r="F474" s="69"/>
    </row>
    <row r="475" spans="5:6" ht="15">
      <c r="E475" s="69"/>
      <c r="F475" s="69"/>
    </row>
    <row r="476" spans="5:6" ht="15">
      <c r="E476" s="69"/>
      <c r="F476" s="69"/>
    </row>
    <row r="477" spans="5:6" ht="15">
      <c r="E477" s="69"/>
      <c r="F477" s="69"/>
    </row>
    <row r="478" spans="5:6" ht="15">
      <c r="E478" s="69"/>
      <c r="F478" s="69"/>
    </row>
    <row r="479" spans="5:6" ht="15">
      <c r="E479" s="69"/>
      <c r="F479" s="69"/>
    </row>
    <row r="480" spans="5:6" ht="15">
      <c r="E480" s="69"/>
      <c r="F480" s="69"/>
    </row>
    <row r="481" spans="5:6" ht="15">
      <c r="E481" s="69"/>
      <c r="F481" s="69"/>
    </row>
    <row r="482" spans="5:6" ht="15">
      <c r="E482" s="69"/>
      <c r="F482" s="69"/>
    </row>
    <row r="483" spans="5:6" ht="15">
      <c r="E483" s="69"/>
      <c r="F483" s="69"/>
    </row>
    <row r="484" spans="5:6" ht="15">
      <c r="E484" s="69"/>
      <c r="F484" s="69"/>
    </row>
    <row r="485" spans="5:6" ht="15">
      <c r="E485" s="69"/>
      <c r="F485" s="69"/>
    </row>
    <row r="486" spans="5:6" ht="15">
      <c r="E486" s="69"/>
      <c r="F486" s="69"/>
    </row>
    <row r="487" spans="5:6" ht="15">
      <c r="E487" s="69"/>
      <c r="F487" s="69"/>
    </row>
    <row r="488" spans="5:6" ht="15">
      <c r="E488" s="69"/>
      <c r="F488" s="69"/>
    </row>
    <row r="489" spans="5:6" ht="15">
      <c r="E489" s="69"/>
      <c r="F489" s="69"/>
    </row>
    <row r="490" spans="5:6" ht="15">
      <c r="E490" s="69"/>
      <c r="F490" s="69"/>
    </row>
    <row r="491" spans="5:6" ht="15">
      <c r="E491" s="69"/>
      <c r="F491" s="69"/>
    </row>
    <row r="492" spans="5:6" ht="15">
      <c r="E492" s="69"/>
      <c r="F492" s="69"/>
    </row>
    <row r="493" spans="5:6" ht="15">
      <c r="E493" s="69"/>
      <c r="F493" s="69"/>
    </row>
    <row r="494" spans="5:6" ht="15">
      <c r="E494" s="69"/>
      <c r="F494" s="69"/>
    </row>
    <row r="495" spans="5:6" ht="15">
      <c r="E495" s="69"/>
      <c r="F495" s="69"/>
    </row>
    <row r="496" spans="5:6" ht="15">
      <c r="E496" s="69"/>
      <c r="F496" s="69"/>
    </row>
    <row r="497" spans="5:6" ht="15">
      <c r="E497" s="69"/>
      <c r="F497" s="69"/>
    </row>
    <row r="498" spans="5:6" ht="15">
      <c r="E498" s="69"/>
      <c r="F498" s="69"/>
    </row>
    <row r="499" spans="5:6" ht="15">
      <c r="E499" s="69"/>
      <c r="F499" s="69"/>
    </row>
    <row r="500" spans="5:6" ht="15">
      <c r="E500" s="69"/>
      <c r="F500" s="69"/>
    </row>
    <row r="501" spans="5:6" ht="15">
      <c r="E501" s="69"/>
      <c r="F501" s="69"/>
    </row>
    <row r="502" spans="5:6" ht="15">
      <c r="E502" s="69"/>
      <c r="F502" s="69"/>
    </row>
    <row r="503" spans="5:6" ht="15">
      <c r="E503" s="69"/>
      <c r="F503" s="69"/>
    </row>
    <row r="504" spans="5:6" ht="15">
      <c r="E504" s="69"/>
      <c r="F504" s="69"/>
    </row>
    <row r="505" spans="5:6" ht="15">
      <c r="E505" s="69"/>
      <c r="F505" s="69"/>
    </row>
    <row r="506" spans="5:6" ht="15">
      <c r="E506" s="69"/>
      <c r="F506" s="69"/>
    </row>
    <row r="507" spans="5:6" ht="15">
      <c r="E507" s="69"/>
      <c r="F507" s="69"/>
    </row>
    <row r="508" spans="5:6" ht="15">
      <c r="E508" s="69"/>
      <c r="F508" s="69"/>
    </row>
    <row r="509" spans="5:6" ht="15">
      <c r="E509" s="69"/>
      <c r="F509" s="69"/>
    </row>
    <row r="510" spans="5:6" ht="15">
      <c r="E510" s="69"/>
      <c r="F510" s="69"/>
    </row>
    <row r="511" spans="5:6" ht="15">
      <c r="E511" s="69"/>
      <c r="F511" s="69"/>
    </row>
    <row r="512" spans="5:6" ht="15">
      <c r="E512" s="69"/>
      <c r="F512" s="69"/>
    </row>
    <row r="513" spans="5:6" ht="15">
      <c r="E513" s="69"/>
      <c r="F513" s="69"/>
    </row>
    <row r="514" spans="5:6" ht="15">
      <c r="E514" s="69"/>
      <c r="F514" s="69"/>
    </row>
    <row r="515" spans="5:6" ht="15">
      <c r="E515" s="69"/>
      <c r="F515" s="69"/>
    </row>
    <row r="516" spans="5:6" ht="15">
      <c r="E516" s="69"/>
      <c r="F516" s="69"/>
    </row>
    <row r="517" spans="5:6" ht="15">
      <c r="E517" s="69"/>
      <c r="F517" s="69"/>
    </row>
    <row r="518" spans="5:6" ht="15">
      <c r="E518" s="69"/>
      <c r="F518" s="69"/>
    </row>
    <row r="519" spans="5:6" ht="15">
      <c r="E519" s="69"/>
      <c r="F519" s="69"/>
    </row>
    <row r="520" spans="5:6" ht="15">
      <c r="E520" s="69"/>
      <c r="F520" s="69"/>
    </row>
    <row r="521" spans="5:6" ht="15">
      <c r="E521" s="69"/>
      <c r="F521" s="69"/>
    </row>
    <row r="522" spans="5:6" ht="15">
      <c r="E522" s="69"/>
      <c r="F522" s="69"/>
    </row>
    <row r="523" spans="5:6" ht="15">
      <c r="E523" s="69"/>
      <c r="F523" s="69"/>
    </row>
    <row r="524" spans="5:6" ht="15">
      <c r="E524" s="69"/>
      <c r="F524" s="69"/>
    </row>
    <row r="525" spans="5:6" ht="15">
      <c r="E525" s="69"/>
      <c r="F525" s="69"/>
    </row>
    <row r="526" spans="5:6" ht="15">
      <c r="E526" s="69"/>
      <c r="F526" s="69"/>
    </row>
    <row r="527" spans="5:6" ht="15">
      <c r="E527" s="69"/>
      <c r="F527" s="69"/>
    </row>
    <row r="528" spans="5:6" ht="15">
      <c r="E528" s="69"/>
      <c r="F528" s="69"/>
    </row>
    <row r="529" spans="5:6" ht="15">
      <c r="E529" s="69"/>
      <c r="F529" s="69"/>
    </row>
    <row r="530" spans="5:6" ht="15">
      <c r="E530" s="69"/>
      <c r="F530" s="69"/>
    </row>
    <row r="531" spans="5:6" ht="15">
      <c r="E531" s="69"/>
      <c r="F531" s="69"/>
    </row>
    <row r="532" spans="5:6" ht="15">
      <c r="E532" s="69"/>
      <c r="F532" s="69"/>
    </row>
    <row r="533" spans="5:6" ht="15">
      <c r="E533" s="69"/>
      <c r="F533" s="69"/>
    </row>
    <row r="534" spans="5:6" ht="15">
      <c r="E534" s="69"/>
      <c r="F534" s="69"/>
    </row>
    <row r="535" spans="5:6" ht="15">
      <c r="E535" s="69"/>
      <c r="F535" s="69"/>
    </row>
    <row r="536" spans="5:6" ht="15">
      <c r="E536" s="69"/>
      <c r="F536" s="69"/>
    </row>
    <row r="537" spans="5:6" ht="15">
      <c r="E537" s="69"/>
      <c r="F537" s="69"/>
    </row>
    <row r="538" spans="5:6" ht="15">
      <c r="E538" s="69"/>
      <c r="F538" s="69"/>
    </row>
    <row r="539" spans="5:6" ht="15">
      <c r="E539" s="69"/>
      <c r="F539" s="69"/>
    </row>
    <row r="540" spans="5:6" ht="15">
      <c r="E540" s="69"/>
      <c r="F540" s="69"/>
    </row>
    <row r="541" spans="5:6" ht="15">
      <c r="E541" s="69"/>
      <c r="F541" s="69"/>
    </row>
    <row r="542" spans="5:6" ht="15">
      <c r="E542" s="69"/>
      <c r="F542" s="69"/>
    </row>
    <row r="543" spans="5:6" ht="15">
      <c r="E543" s="69"/>
      <c r="F543" s="69"/>
    </row>
    <row r="544" spans="5:6" ht="15">
      <c r="E544" s="69"/>
      <c r="F544" s="69"/>
    </row>
    <row r="545" spans="5:6" ht="15">
      <c r="E545" s="69"/>
      <c r="F545" s="69"/>
    </row>
    <row r="546" spans="5:6" ht="15">
      <c r="E546" s="69"/>
      <c r="F546" s="69"/>
    </row>
    <row r="547" spans="5:6" ht="15">
      <c r="E547" s="69"/>
      <c r="F547" s="69"/>
    </row>
    <row r="548" spans="5:6" ht="15">
      <c r="E548" s="69"/>
      <c r="F548" s="69"/>
    </row>
    <row r="549" spans="5:6" ht="15">
      <c r="E549" s="69"/>
      <c r="F549" s="69"/>
    </row>
    <row r="550" spans="5:6" ht="15">
      <c r="E550" s="69"/>
      <c r="F550" s="69"/>
    </row>
    <row r="551" spans="5:6" ht="15">
      <c r="E551" s="69"/>
      <c r="F551" s="69"/>
    </row>
    <row r="552" spans="5:6" ht="15">
      <c r="E552" s="69"/>
      <c r="F552" s="69"/>
    </row>
    <row r="553" spans="5:6" ht="15">
      <c r="E553" s="69"/>
      <c r="F553" s="69"/>
    </row>
    <row r="554" spans="5:6" ht="15">
      <c r="E554" s="69"/>
      <c r="F554" s="69"/>
    </row>
    <row r="555" spans="5:6" ht="15">
      <c r="E555" s="69"/>
      <c r="F555" s="69"/>
    </row>
    <row r="556" spans="5:6" ht="15">
      <c r="E556" s="69"/>
      <c r="F556" s="69"/>
    </row>
    <row r="557" spans="5:6" ht="15">
      <c r="E557" s="69"/>
      <c r="F557" s="69"/>
    </row>
    <row r="558" spans="5:6" ht="15">
      <c r="E558" s="69"/>
      <c r="F558" s="69"/>
    </row>
    <row r="559" spans="5:6" ht="15">
      <c r="E559" s="69"/>
      <c r="F559" s="69"/>
    </row>
    <row r="560" spans="5:6" ht="15">
      <c r="E560" s="69"/>
      <c r="F560" s="69"/>
    </row>
    <row r="561" spans="5:6" ht="15">
      <c r="E561" s="69"/>
      <c r="F561" s="69"/>
    </row>
    <row r="562" spans="5:6" ht="15">
      <c r="E562" s="69"/>
      <c r="F562" s="69"/>
    </row>
    <row r="563" spans="5:6" ht="15">
      <c r="E563" s="69"/>
      <c r="F563" s="69"/>
    </row>
    <row r="564" spans="5:6" ht="15">
      <c r="E564" s="69"/>
      <c r="F564" s="69"/>
    </row>
    <row r="565" spans="5:6" ht="15">
      <c r="E565" s="69"/>
      <c r="F565" s="69"/>
    </row>
    <row r="566" spans="5:6" ht="15">
      <c r="E566" s="69"/>
      <c r="F566" s="69"/>
    </row>
    <row r="567" spans="5:6" ht="15">
      <c r="E567" s="69"/>
      <c r="F567" s="69"/>
    </row>
    <row r="568" spans="5:6" ht="15">
      <c r="E568" s="69"/>
      <c r="F568" s="69"/>
    </row>
    <row r="569" spans="5:6" ht="15">
      <c r="E569" s="69"/>
      <c r="F569" s="69"/>
    </row>
    <row r="570" spans="5:6" ht="15">
      <c r="E570" s="69"/>
      <c r="F570" s="69"/>
    </row>
    <row r="571" spans="5:6" ht="15">
      <c r="E571" s="69"/>
      <c r="F571" s="69"/>
    </row>
    <row r="572" spans="5:6" ht="15">
      <c r="E572" s="69"/>
      <c r="F572" s="69"/>
    </row>
    <row r="573" spans="5:6" ht="15">
      <c r="E573" s="69"/>
      <c r="F573" s="69"/>
    </row>
    <row r="574" spans="5:6" ht="15">
      <c r="E574" s="69"/>
      <c r="F574" s="69"/>
    </row>
    <row r="575" spans="5:6" ht="15">
      <c r="E575" s="69"/>
      <c r="F575" s="69"/>
    </row>
    <row r="576" spans="5:6" ht="15">
      <c r="E576" s="69"/>
      <c r="F576" s="69"/>
    </row>
    <row r="577" spans="5:6" ht="15">
      <c r="E577" s="69"/>
      <c r="F577" s="69"/>
    </row>
    <row r="578" spans="5:6" ht="15">
      <c r="E578" s="69"/>
      <c r="F578" s="69"/>
    </row>
    <row r="579" spans="5:6" ht="15">
      <c r="E579" s="69"/>
      <c r="F579" s="69"/>
    </row>
    <row r="580" spans="5:6" ht="15">
      <c r="E580" s="69"/>
      <c r="F580" s="69"/>
    </row>
    <row r="581" spans="5:6" ht="15">
      <c r="E581" s="69"/>
      <c r="F581" s="69"/>
    </row>
    <row r="582" spans="5:6" ht="15">
      <c r="E582" s="69"/>
      <c r="F582" s="69"/>
    </row>
    <row r="583" spans="5:6" ht="15">
      <c r="E583" s="69"/>
      <c r="F583" s="69"/>
    </row>
    <row r="584" spans="5:6" ht="15">
      <c r="E584" s="69"/>
      <c r="F584" s="69"/>
    </row>
    <row r="585" spans="5:6" ht="15">
      <c r="E585" s="69"/>
      <c r="F585" s="69"/>
    </row>
    <row r="586" spans="5:6" ht="15">
      <c r="E586" s="69"/>
      <c r="F586" s="69"/>
    </row>
    <row r="587" spans="5:6" ht="15">
      <c r="E587" s="69"/>
      <c r="F587" s="69"/>
    </row>
    <row r="588" spans="5:6" ht="15">
      <c r="E588" s="69"/>
      <c r="F588" s="69"/>
    </row>
    <row r="589" spans="5:6" ht="15">
      <c r="E589" s="69"/>
      <c r="F589" s="69"/>
    </row>
    <row r="590" spans="5:6" ht="15">
      <c r="E590" s="69"/>
      <c r="F590" s="69"/>
    </row>
    <row r="591" spans="5:6" ht="15">
      <c r="E591" s="69"/>
      <c r="F591" s="69"/>
    </row>
    <row r="592" spans="5:6" ht="15">
      <c r="E592" s="69"/>
      <c r="F592" s="69"/>
    </row>
  </sheetData>
  <sheetProtection/>
  <mergeCells count="14">
    <mergeCell ref="A351:F351"/>
    <mergeCell ref="A5:F5"/>
    <mergeCell ref="D8:F8"/>
    <mergeCell ref="A9:A10"/>
    <mergeCell ref="A6:F6"/>
    <mergeCell ref="A7:F7"/>
    <mergeCell ref="B9:B10"/>
    <mergeCell ref="C9:C10"/>
    <mergeCell ref="D9:D10"/>
    <mergeCell ref="E9:F9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461"/>
  <sheetViews>
    <sheetView zoomScale="85" zoomScaleNormal="85" zoomScalePageLayoutView="0" workbookViewId="0" topLeftCell="A64">
      <selection activeCell="E68" sqref="E68"/>
    </sheetView>
  </sheetViews>
  <sheetFormatPr defaultColWidth="9.125" defaultRowHeight="12.75"/>
  <cols>
    <col min="1" max="1" width="84.125" style="26" customWidth="1"/>
    <col min="2" max="2" width="15.875" style="87" customWidth="1"/>
    <col min="3" max="3" width="5.00390625" style="87" customWidth="1"/>
    <col min="4" max="4" width="12.50390625" style="48" customWidth="1"/>
    <col min="5" max="5" width="17.125" style="26" customWidth="1"/>
    <col min="6" max="16384" width="9.125" style="26" customWidth="1"/>
  </cols>
  <sheetData>
    <row r="1" spans="1:4" ht="15">
      <c r="A1" s="313" t="s">
        <v>190</v>
      </c>
      <c r="B1" s="313"/>
      <c r="C1" s="313"/>
      <c r="D1" s="313"/>
    </row>
    <row r="2" spans="1:4" ht="15">
      <c r="A2" s="313" t="s">
        <v>187</v>
      </c>
      <c r="B2" s="313"/>
      <c r="C2" s="313"/>
      <c r="D2" s="313"/>
    </row>
    <row r="3" spans="1:4" ht="15">
      <c r="A3" s="313" t="s">
        <v>189</v>
      </c>
      <c r="B3" s="313"/>
      <c r="C3" s="313"/>
      <c r="D3" s="313"/>
    </row>
    <row r="4" spans="1:4" ht="15">
      <c r="A4" s="313" t="s">
        <v>185</v>
      </c>
      <c r="B4" s="313"/>
      <c r="C4" s="313"/>
      <c r="D4" s="313"/>
    </row>
    <row r="5" spans="1:4" ht="15">
      <c r="A5" s="313" t="s">
        <v>828</v>
      </c>
      <c r="B5" s="313"/>
      <c r="C5" s="313"/>
      <c r="D5" s="313"/>
    </row>
    <row r="7" spans="1:4" ht="72" customHeight="1">
      <c r="A7" s="315" t="s">
        <v>829</v>
      </c>
      <c r="B7" s="315"/>
      <c r="C7" s="315"/>
      <c r="D7" s="315"/>
    </row>
    <row r="8" spans="1:4" ht="15">
      <c r="A8" s="315"/>
      <c r="B8" s="315"/>
      <c r="C8" s="315"/>
      <c r="D8" s="315"/>
    </row>
    <row r="9" spans="3:4" ht="15">
      <c r="C9" s="316" t="s">
        <v>186</v>
      </c>
      <c r="D9" s="316"/>
    </row>
    <row r="10" spans="1:4" s="90" customFormat="1" ht="15">
      <c r="A10" s="43" t="s">
        <v>76</v>
      </c>
      <c r="B10" s="43" t="s">
        <v>888</v>
      </c>
      <c r="C10" s="41" t="s">
        <v>340</v>
      </c>
      <c r="D10" s="28" t="s">
        <v>889</v>
      </c>
    </row>
    <row r="11" spans="1:4" s="90" customFormat="1" ht="15">
      <c r="A11" s="44">
        <v>1</v>
      </c>
      <c r="B11" s="44">
        <v>2</v>
      </c>
      <c r="C11" s="52">
        <v>3</v>
      </c>
      <c r="D11" s="49">
        <v>4</v>
      </c>
    </row>
    <row r="12" spans="1:4" s="21" customFormat="1" ht="30.75">
      <c r="A12" s="25" t="s">
        <v>122</v>
      </c>
      <c r="B12" s="24" t="s">
        <v>560</v>
      </c>
      <c r="C12" s="24"/>
      <c r="D12" s="27">
        <f>D13+D22+D31+D57+D70+D34+D42+D48+D52</f>
        <v>898517.8999999999</v>
      </c>
    </row>
    <row r="13" spans="1:4" s="21" customFormat="1" ht="30.75">
      <c r="A13" s="232" t="s">
        <v>561</v>
      </c>
      <c r="B13" s="233" t="s">
        <v>562</v>
      </c>
      <c r="C13" s="233"/>
      <c r="D13" s="234">
        <f>D14+D16+D18+D20</f>
        <v>280265.7</v>
      </c>
    </row>
    <row r="14" spans="1:4" ht="156">
      <c r="A14" s="232" t="s">
        <v>211</v>
      </c>
      <c r="B14" s="233" t="s">
        <v>563</v>
      </c>
      <c r="C14" s="233"/>
      <c r="D14" s="234">
        <f>D15</f>
        <v>150196.5</v>
      </c>
    </row>
    <row r="15" spans="1:4" ht="30.75">
      <c r="A15" s="232" t="s">
        <v>490</v>
      </c>
      <c r="B15" s="233" t="s">
        <v>563</v>
      </c>
      <c r="C15" s="233" t="s">
        <v>491</v>
      </c>
      <c r="D15" s="234">
        <v>150196.5</v>
      </c>
    </row>
    <row r="16" spans="1:4" ht="171">
      <c r="A16" s="232" t="s">
        <v>249</v>
      </c>
      <c r="B16" s="233" t="s">
        <v>564</v>
      </c>
      <c r="C16" s="233"/>
      <c r="D16" s="234">
        <f>D17</f>
        <v>2562</v>
      </c>
    </row>
    <row r="17" spans="1:4" ht="30.75">
      <c r="A17" s="232" t="s">
        <v>490</v>
      </c>
      <c r="B17" s="233" t="s">
        <v>564</v>
      </c>
      <c r="C17" s="233" t="s">
        <v>491</v>
      </c>
      <c r="D17" s="234">
        <v>2562</v>
      </c>
    </row>
    <row r="18" spans="1:4" ht="186.75">
      <c r="A18" s="232" t="s">
        <v>528</v>
      </c>
      <c r="B18" s="233" t="s">
        <v>565</v>
      </c>
      <c r="C18" s="233"/>
      <c r="D18" s="234">
        <f>D19</f>
        <v>47578.2</v>
      </c>
    </row>
    <row r="19" spans="1:4" ht="30.75">
      <c r="A19" s="232" t="s">
        <v>490</v>
      </c>
      <c r="B19" s="233" t="s">
        <v>565</v>
      </c>
      <c r="C19" s="233" t="s">
        <v>491</v>
      </c>
      <c r="D19" s="234">
        <v>47578.2</v>
      </c>
    </row>
    <row r="20" spans="1:4" ht="15">
      <c r="A20" s="232" t="s">
        <v>79</v>
      </c>
      <c r="B20" s="233" t="s">
        <v>566</v>
      </c>
      <c r="C20" s="233"/>
      <c r="D20" s="234">
        <f>D21</f>
        <v>79929</v>
      </c>
    </row>
    <row r="21" spans="1:4" ht="30.75">
      <c r="A21" s="232" t="s">
        <v>490</v>
      </c>
      <c r="B21" s="233" t="s">
        <v>566</v>
      </c>
      <c r="C21" s="233" t="s">
        <v>491</v>
      </c>
      <c r="D21" s="234">
        <v>79929</v>
      </c>
    </row>
    <row r="22" spans="1:4" s="21" customFormat="1" ht="30.75">
      <c r="A22" s="232" t="s">
        <v>761</v>
      </c>
      <c r="B22" s="233" t="s">
        <v>569</v>
      </c>
      <c r="C22" s="233"/>
      <c r="D22" s="234">
        <f>D23+D25+D27+D29</f>
        <v>444478.89999999997</v>
      </c>
    </row>
    <row r="23" spans="1:4" ht="140.25">
      <c r="A23" s="232" t="s">
        <v>250</v>
      </c>
      <c r="B23" s="233" t="s">
        <v>570</v>
      </c>
      <c r="C23" s="233"/>
      <c r="D23" s="234">
        <f>D24</f>
        <v>284343.1</v>
      </c>
    </row>
    <row r="24" spans="1:4" ht="30.75">
      <c r="A24" s="232" t="s">
        <v>490</v>
      </c>
      <c r="B24" s="233" t="s">
        <v>570</v>
      </c>
      <c r="C24" s="233" t="s">
        <v>491</v>
      </c>
      <c r="D24" s="234">
        <v>284343.1</v>
      </c>
    </row>
    <row r="25" spans="1:4" ht="156">
      <c r="A25" s="232" t="s">
        <v>518</v>
      </c>
      <c r="B25" s="233" t="s">
        <v>571</v>
      </c>
      <c r="C25" s="233"/>
      <c r="D25" s="234">
        <f>D26</f>
        <v>9720</v>
      </c>
    </row>
    <row r="26" spans="1:4" ht="30.75">
      <c r="A26" s="232" t="s">
        <v>490</v>
      </c>
      <c r="B26" s="233" t="s">
        <v>571</v>
      </c>
      <c r="C26" s="233" t="s">
        <v>491</v>
      </c>
      <c r="D26" s="234">
        <v>9720</v>
      </c>
    </row>
    <row r="27" spans="1:4" ht="162.75" customHeight="1">
      <c r="A27" s="232" t="s">
        <v>529</v>
      </c>
      <c r="B27" s="233" t="s">
        <v>572</v>
      </c>
      <c r="C27" s="233"/>
      <c r="D27" s="234">
        <f>D28</f>
        <v>33559.8</v>
      </c>
    </row>
    <row r="28" spans="1:4" ht="30.75">
      <c r="A28" s="232" t="s">
        <v>490</v>
      </c>
      <c r="B28" s="233" t="s">
        <v>572</v>
      </c>
      <c r="C28" s="233" t="s">
        <v>491</v>
      </c>
      <c r="D28" s="234">
        <v>33559.8</v>
      </c>
    </row>
    <row r="29" spans="1:4" ht="30.75">
      <c r="A29" s="232" t="s">
        <v>492</v>
      </c>
      <c r="B29" s="233" t="s">
        <v>573</v>
      </c>
      <c r="C29" s="233"/>
      <c r="D29" s="234">
        <f>D30</f>
        <v>116856</v>
      </c>
    </row>
    <row r="30" spans="1:4" ht="30.75">
      <c r="A30" s="232" t="s">
        <v>490</v>
      </c>
      <c r="B30" s="233" t="s">
        <v>573</v>
      </c>
      <c r="C30" s="233" t="s">
        <v>491</v>
      </c>
      <c r="D30" s="234">
        <v>116856</v>
      </c>
    </row>
    <row r="31" spans="1:4" s="21" customFormat="1" ht="30.75">
      <c r="A31" s="232" t="s">
        <v>575</v>
      </c>
      <c r="B31" s="233" t="s">
        <v>576</v>
      </c>
      <c r="C31" s="233"/>
      <c r="D31" s="234">
        <f>D32</f>
        <v>53431</v>
      </c>
    </row>
    <row r="32" spans="1:4" ht="15">
      <c r="A32" s="232" t="s">
        <v>77</v>
      </c>
      <c r="B32" s="233" t="s">
        <v>577</v>
      </c>
      <c r="C32" s="233"/>
      <c r="D32" s="234">
        <f>D33</f>
        <v>53431</v>
      </c>
    </row>
    <row r="33" spans="1:4" ht="30.75">
      <c r="A33" s="232" t="s">
        <v>490</v>
      </c>
      <c r="B33" s="233" t="s">
        <v>577</v>
      </c>
      <c r="C33" s="233" t="s">
        <v>491</v>
      </c>
      <c r="D33" s="234">
        <v>53431</v>
      </c>
    </row>
    <row r="34" spans="1:4" ht="30.75">
      <c r="A34" s="232" t="s">
        <v>768</v>
      </c>
      <c r="B34" s="233" t="s">
        <v>579</v>
      </c>
      <c r="C34" s="233"/>
      <c r="D34" s="234">
        <f>D35+D38+D40</f>
        <v>19180.699999999997</v>
      </c>
    </row>
    <row r="35" spans="1:4" ht="15">
      <c r="A35" s="232" t="s">
        <v>161</v>
      </c>
      <c r="B35" s="233" t="s">
        <v>731</v>
      </c>
      <c r="C35" s="233"/>
      <c r="D35" s="234">
        <f>D37+D36</f>
        <v>1850</v>
      </c>
    </row>
    <row r="36" spans="1:4" ht="15">
      <c r="A36" s="232" t="s">
        <v>495</v>
      </c>
      <c r="B36" s="233" t="s">
        <v>731</v>
      </c>
      <c r="C36" s="233" t="s">
        <v>494</v>
      </c>
      <c r="D36" s="234">
        <v>400</v>
      </c>
    </row>
    <row r="37" spans="1:4" ht="30.75">
      <c r="A37" s="232" t="s">
        <v>490</v>
      </c>
      <c r="B37" s="233" t="s">
        <v>731</v>
      </c>
      <c r="C37" s="233" t="s">
        <v>491</v>
      </c>
      <c r="D37" s="234">
        <v>1450</v>
      </c>
    </row>
    <row r="38" spans="1:4" ht="46.5">
      <c r="A38" s="232" t="s">
        <v>519</v>
      </c>
      <c r="B38" s="233" t="s">
        <v>732</v>
      </c>
      <c r="C38" s="233"/>
      <c r="D38" s="234">
        <f>D39</f>
        <v>15558.1</v>
      </c>
    </row>
    <row r="39" spans="1:4" ht="30.75">
      <c r="A39" s="232" t="s">
        <v>536</v>
      </c>
      <c r="B39" s="233" t="s">
        <v>732</v>
      </c>
      <c r="C39" s="233" t="s">
        <v>483</v>
      </c>
      <c r="D39" s="234">
        <v>15558.1</v>
      </c>
    </row>
    <row r="40" spans="1:4" ht="30.75">
      <c r="A40" s="232" t="s">
        <v>861</v>
      </c>
      <c r="B40" s="233" t="s">
        <v>733</v>
      </c>
      <c r="C40" s="233"/>
      <c r="D40" s="234">
        <f>D41</f>
        <v>1772.6</v>
      </c>
    </row>
    <row r="41" spans="1:4" ht="15">
      <c r="A41" s="232" t="s">
        <v>495</v>
      </c>
      <c r="B41" s="233" t="s">
        <v>733</v>
      </c>
      <c r="C41" s="233" t="s">
        <v>494</v>
      </c>
      <c r="D41" s="234">
        <v>1772.6</v>
      </c>
    </row>
    <row r="42" spans="1:4" ht="30.75">
      <c r="A42" s="232" t="s">
        <v>762</v>
      </c>
      <c r="B42" s="233" t="s">
        <v>581</v>
      </c>
      <c r="C42" s="233"/>
      <c r="D42" s="234">
        <f>D45+D43</f>
        <v>2000</v>
      </c>
    </row>
    <row r="43" spans="1:4" ht="15">
      <c r="A43" s="206" t="s">
        <v>930</v>
      </c>
      <c r="B43" s="207" t="s">
        <v>929</v>
      </c>
      <c r="C43" s="205"/>
      <c r="D43" s="234">
        <f>D44</f>
        <v>250</v>
      </c>
    </row>
    <row r="44" spans="1:4" ht="30.75">
      <c r="A44" s="206" t="s">
        <v>536</v>
      </c>
      <c r="B44" s="207" t="s">
        <v>929</v>
      </c>
      <c r="C44" s="207" t="s">
        <v>483</v>
      </c>
      <c r="D44" s="234">
        <v>250</v>
      </c>
    </row>
    <row r="45" spans="1:4" ht="15">
      <c r="A45" s="232" t="s">
        <v>357</v>
      </c>
      <c r="B45" s="233" t="s">
        <v>734</v>
      </c>
      <c r="C45" s="233"/>
      <c r="D45" s="234">
        <f>D46+D47</f>
        <v>1750</v>
      </c>
    </row>
    <row r="46" spans="1:4" ht="46.5">
      <c r="A46" s="232" t="s">
        <v>481</v>
      </c>
      <c r="B46" s="233" t="s">
        <v>734</v>
      </c>
      <c r="C46" s="233" t="s">
        <v>482</v>
      </c>
      <c r="D46" s="234">
        <v>440</v>
      </c>
    </row>
    <row r="47" spans="1:4" ht="30.75">
      <c r="A47" s="232" t="s">
        <v>536</v>
      </c>
      <c r="B47" s="233" t="s">
        <v>734</v>
      </c>
      <c r="C47" s="233" t="s">
        <v>483</v>
      </c>
      <c r="D47" s="234">
        <v>1310</v>
      </c>
    </row>
    <row r="48" spans="1:4" ht="30.75">
      <c r="A48" s="232" t="s">
        <v>714</v>
      </c>
      <c r="B48" s="233" t="s">
        <v>583</v>
      </c>
      <c r="C48" s="233"/>
      <c r="D48" s="234">
        <f>D49</f>
        <v>500</v>
      </c>
    </row>
    <row r="49" spans="1:4" ht="15">
      <c r="A49" s="232" t="s">
        <v>499</v>
      </c>
      <c r="B49" s="233" t="s">
        <v>735</v>
      </c>
      <c r="C49" s="233"/>
      <c r="D49" s="234">
        <f>D50+D51</f>
        <v>500</v>
      </c>
    </row>
    <row r="50" spans="1:4" ht="46.5">
      <c r="A50" s="232" t="s">
        <v>481</v>
      </c>
      <c r="B50" s="233" t="s">
        <v>735</v>
      </c>
      <c r="C50" s="233" t="s">
        <v>482</v>
      </c>
      <c r="D50" s="234">
        <v>70</v>
      </c>
    </row>
    <row r="51" spans="1:4" ht="30.75">
      <c r="A51" s="232" t="s">
        <v>536</v>
      </c>
      <c r="B51" s="233" t="s">
        <v>735</v>
      </c>
      <c r="C51" s="233" t="s">
        <v>483</v>
      </c>
      <c r="D51" s="234">
        <v>430</v>
      </c>
    </row>
    <row r="52" spans="1:4" ht="30.75">
      <c r="A52" s="232" t="s">
        <v>587</v>
      </c>
      <c r="B52" s="233" t="s">
        <v>585</v>
      </c>
      <c r="C52" s="233"/>
      <c r="D52" s="234">
        <f>D53</f>
        <v>24313</v>
      </c>
    </row>
    <row r="53" spans="1:4" ht="46.5">
      <c r="A53" s="232" t="s">
        <v>159</v>
      </c>
      <c r="B53" s="233" t="s">
        <v>736</v>
      </c>
      <c r="C53" s="233"/>
      <c r="D53" s="234">
        <f>D54+D55+D56</f>
        <v>24313</v>
      </c>
    </row>
    <row r="54" spans="1:4" ht="46.5">
      <c r="A54" s="232" t="s">
        <v>481</v>
      </c>
      <c r="B54" s="233" t="s">
        <v>736</v>
      </c>
      <c r="C54" s="233" t="s">
        <v>482</v>
      </c>
      <c r="D54" s="234">
        <v>20369</v>
      </c>
    </row>
    <row r="55" spans="1:4" ht="30.75">
      <c r="A55" s="232" t="s">
        <v>536</v>
      </c>
      <c r="B55" s="233" t="s">
        <v>736</v>
      </c>
      <c r="C55" s="233" t="s">
        <v>483</v>
      </c>
      <c r="D55" s="234">
        <v>3814</v>
      </c>
    </row>
    <row r="56" spans="1:4" ht="15">
      <c r="A56" s="232" t="s">
        <v>484</v>
      </c>
      <c r="B56" s="233" t="s">
        <v>736</v>
      </c>
      <c r="C56" s="233" t="s">
        <v>485</v>
      </c>
      <c r="D56" s="234">
        <v>130</v>
      </c>
    </row>
    <row r="57" spans="1:4" ht="46.5">
      <c r="A57" s="232" t="s">
        <v>763</v>
      </c>
      <c r="B57" s="233" t="s">
        <v>586</v>
      </c>
      <c r="C57" s="233"/>
      <c r="D57" s="234">
        <f>D58+D60+D62+D64+D66+D68</f>
        <v>40707.00000000001</v>
      </c>
    </row>
    <row r="58" spans="1:4" ht="15">
      <c r="A58" s="232" t="s">
        <v>549</v>
      </c>
      <c r="B58" s="233" t="s">
        <v>811</v>
      </c>
      <c r="C58" s="233"/>
      <c r="D58" s="234">
        <f>D59</f>
        <v>5600</v>
      </c>
    </row>
    <row r="59" spans="1:4" ht="30.75">
      <c r="A59" s="232" t="s">
        <v>490</v>
      </c>
      <c r="B59" s="233" t="s">
        <v>811</v>
      </c>
      <c r="C59" s="233" t="s">
        <v>491</v>
      </c>
      <c r="D59" s="234">
        <v>5600</v>
      </c>
    </row>
    <row r="60" spans="1:4" ht="15">
      <c r="A60" s="232" t="s">
        <v>550</v>
      </c>
      <c r="B60" s="233" t="s">
        <v>812</v>
      </c>
      <c r="C60" s="233"/>
      <c r="D60" s="234">
        <f>D61</f>
        <v>11419</v>
      </c>
    </row>
    <row r="61" spans="1:4" ht="30.75">
      <c r="A61" s="232" t="s">
        <v>490</v>
      </c>
      <c r="B61" s="233" t="s">
        <v>812</v>
      </c>
      <c r="C61" s="233" t="s">
        <v>491</v>
      </c>
      <c r="D61" s="234">
        <v>11419</v>
      </c>
    </row>
    <row r="62" spans="1:4" ht="78">
      <c r="A62" s="232" t="s">
        <v>451</v>
      </c>
      <c r="B62" s="233" t="s">
        <v>737</v>
      </c>
      <c r="C62" s="49"/>
      <c r="D62" s="234">
        <f>D63</f>
        <v>14402.8</v>
      </c>
    </row>
    <row r="63" spans="1:4" ht="30.75">
      <c r="A63" s="232" t="s">
        <v>490</v>
      </c>
      <c r="B63" s="233" t="s">
        <v>737</v>
      </c>
      <c r="C63" s="233" t="s">
        <v>491</v>
      </c>
      <c r="D63" s="234">
        <v>14402.8</v>
      </c>
    </row>
    <row r="64" spans="1:4" ht="46.5">
      <c r="A64" s="232" t="s">
        <v>521</v>
      </c>
      <c r="B64" s="233" t="s">
        <v>738</v>
      </c>
      <c r="C64" s="233"/>
      <c r="D64" s="234">
        <f>D65</f>
        <v>6884.5</v>
      </c>
    </row>
    <row r="65" spans="1:4" ht="30.75">
      <c r="A65" s="232" t="s">
        <v>490</v>
      </c>
      <c r="B65" s="233" t="s">
        <v>738</v>
      </c>
      <c r="C65" s="233" t="s">
        <v>491</v>
      </c>
      <c r="D65" s="234">
        <v>6884.5</v>
      </c>
    </row>
    <row r="66" spans="1:4" ht="62.25">
      <c r="A66" s="232" t="s">
        <v>520</v>
      </c>
      <c r="B66" s="233" t="s">
        <v>739</v>
      </c>
      <c r="C66" s="233"/>
      <c r="D66" s="234">
        <f>D67</f>
        <v>1627.9</v>
      </c>
    </row>
    <row r="67" spans="1:4" ht="30.75">
      <c r="A67" s="232" t="s">
        <v>490</v>
      </c>
      <c r="B67" s="233" t="s">
        <v>739</v>
      </c>
      <c r="C67" s="233" t="s">
        <v>494</v>
      </c>
      <c r="D67" s="234">
        <v>1627.9</v>
      </c>
    </row>
    <row r="68" spans="1:4" ht="108.75">
      <c r="A68" s="232" t="s">
        <v>251</v>
      </c>
      <c r="B68" s="233" t="s">
        <v>740</v>
      </c>
      <c r="C68" s="233"/>
      <c r="D68" s="234">
        <f>D69</f>
        <v>772.8</v>
      </c>
    </row>
    <row r="69" spans="1:4" ht="15">
      <c r="A69" s="232" t="s">
        <v>495</v>
      </c>
      <c r="B69" s="233" t="s">
        <v>740</v>
      </c>
      <c r="C69" s="233" t="s">
        <v>494</v>
      </c>
      <c r="D69" s="234">
        <v>772.8</v>
      </c>
    </row>
    <row r="70" spans="1:4" ht="46.5">
      <c r="A70" s="232" t="s">
        <v>764</v>
      </c>
      <c r="B70" s="233" t="s">
        <v>588</v>
      </c>
      <c r="C70" s="233"/>
      <c r="D70" s="234">
        <f>D71+D73+D75</f>
        <v>33641.6</v>
      </c>
    </row>
    <row r="71" spans="1:4" ht="30.75">
      <c r="A71" s="232" t="s">
        <v>90</v>
      </c>
      <c r="B71" s="233" t="s">
        <v>749</v>
      </c>
      <c r="C71" s="233"/>
      <c r="D71" s="234">
        <f>D72</f>
        <v>280</v>
      </c>
    </row>
    <row r="72" spans="1:4" ht="30.75">
      <c r="A72" s="232" t="s">
        <v>536</v>
      </c>
      <c r="B72" s="233" t="s">
        <v>749</v>
      </c>
      <c r="C72" s="233" t="s">
        <v>483</v>
      </c>
      <c r="D72" s="234">
        <v>280</v>
      </c>
    </row>
    <row r="73" spans="1:4" ht="156">
      <c r="A73" s="232" t="s">
        <v>852</v>
      </c>
      <c r="B73" s="233" t="s">
        <v>851</v>
      </c>
      <c r="C73" s="49"/>
      <c r="D73" s="234">
        <f>D74</f>
        <v>32302.3</v>
      </c>
    </row>
    <row r="74" spans="1:4" ht="15">
      <c r="A74" s="232" t="s">
        <v>495</v>
      </c>
      <c r="B74" s="233" t="s">
        <v>851</v>
      </c>
      <c r="C74" s="233" t="s">
        <v>494</v>
      </c>
      <c r="D74" s="234">
        <v>32302.3</v>
      </c>
    </row>
    <row r="75" spans="1:4" ht="30.75">
      <c r="A75" s="232" t="s">
        <v>496</v>
      </c>
      <c r="B75" s="233" t="s">
        <v>741</v>
      </c>
      <c r="C75" s="233"/>
      <c r="D75" s="234">
        <f>D76</f>
        <v>1059.3</v>
      </c>
    </row>
    <row r="76" spans="1:4" ht="15">
      <c r="A76" s="232" t="s">
        <v>495</v>
      </c>
      <c r="B76" s="233" t="s">
        <v>741</v>
      </c>
      <c r="C76" s="233" t="s">
        <v>494</v>
      </c>
      <c r="D76" s="234">
        <v>1059.3</v>
      </c>
    </row>
    <row r="77" spans="1:4" s="21" customFormat="1" ht="46.5">
      <c r="A77" s="25" t="s">
        <v>123</v>
      </c>
      <c r="B77" s="24" t="s">
        <v>589</v>
      </c>
      <c r="C77" s="24"/>
      <c r="D77" s="27">
        <f>D78+D83+D86</f>
        <v>61323</v>
      </c>
    </row>
    <row r="78" spans="1:4" s="21" customFormat="1" ht="62.25">
      <c r="A78" s="232" t="s">
        <v>765</v>
      </c>
      <c r="B78" s="233" t="s">
        <v>592</v>
      </c>
      <c r="C78" s="233"/>
      <c r="D78" s="234">
        <f>D79</f>
        <v>12300</v>
      </c>
    </row>
    <row r="79" spans="1:4" ht="15">
      <c r="A79" s="232" t="s">
        <v>343</v>
      </c>
      <c r="B79" s="233" t="s">
        <v>818</v>
      </c>
      <c r="C79" s="233"/>
      <c r="D79" s="234">
        <f>D80+D81+D82</f>
        <v>12300</v>
      </c>
    </row>
    <row r="80" spans="1:4" ht="46.5">
      <c r="A80" s="232" t="s">
        <v>481</v>
      </c>
      <c r="B80" s="233" t="s">
        <v>818</v>
      </c>
      <c r="C80" s="233" t="s">
        <v>482</v>
      </c>
      <c r="D80" s="234">
        <v>10779</v>
      </c>
    </row>
    <row r="81" spans="1:4" ht="30.75">
      <c r="A81" s="232" t="s">
        <v>536</v>
      </c>
      <c r="B81" s="233" t="s">
        <v>818</v>
      </c>
      <c r="C81" s="233" t="s">
        <v>483</v>
      </c>
      <c r="D81" s="234">
        <v>1516</v>
      </c>
    </row>
    <row r="82" spans="1:4" ht="15">
      <c r="A82" s="232" t="s">
        <v>484</v>
      </c>
      <c r="B82" s="233" t="s">
        <v>818</v>
      </c>
      <c r="C82" s="233" t="s">
        <v>485</v>
      </c>
      <c r="D82" s="234">
        <v>5</v>
      </c>
    </row>
    <row r="83" spans="1:4" ht="62.25">
      <c r="A83" s="232" t="s">
        <v>591</v>
      </c>
      <c r="B83" s="233" t="s">
        <v>594</v>
      </c>
      <c r="C83" s="233"/>
      <c r="D83" s="234">
        <f>D84</f>
        <v>43436</v>
      </c>
    </row>
    <row r="84" spans="1:4" ht="15">
      <c r="A84" s="232" t="s">
        <v>522</v>
      </c>
      <c r="B84" s="233" t="s">
        <v>819</v>
      </c>
      <c r="C84" s="233"/>
      <c r="D84" s="234">
        <f>D85</f>
        <v>43436</v>
      </c>
    </row>
    <row r="85" spans="1:4" ht="15">
      <c r="A85" s="232" t="s">
        <v>29</v>
      </c>
      <c r="B85" s="233" t="s">
        <v>819</v>
      </c>
      <c r="C85" s="233" t="s">
        <v>493</v>
      </c>
      <c r="D85" s="234">
        <v>43436</v>
      </c>
    </row>
    <row r="86" spans="1:4" ht="30.75">
      <c r="A86" s="232" t="s">
        <v>593</v>
      </c>
      <c r="B86" s="233" t="s">
        <v>820</v>
      </c>
      <c r="C86" s="233"/>
      <c r="D86" s="234">
        <f>D87</f>
        <v>5587</v>
      </c>
    </row>
    <row r="87" spans="1:4" ht="15">
      <c r="A87" s="232" t="s">
        <v>540</v>
      </c>
      <c r="B87" s="233" t="s">
        <v>821</v>
      </c>
      <c r="C87" s="233"/>
      <c r="D87" s="234">
        <f>D88+D89+D90</f>
        <v>5587</v>
      </c>
    </row>
    <row r="88" spans="1:4" ht="46.5">
      <c r="A88" s="232" t="s">
        <v>481</v>
      </c>
      <c r="B88" s="233" t="s">
        <v>821</v>
      </c>
      <c r="C88" s="233" t="s">
        <v>482</v>
      </c>
      <c r="D88" s="234">
        <v>4809</v>
      </c>
    </row>
    <row r="89" spans="1:4" ht="30.75">
      <c r="A89" s="232" t="s">
        <v>536</v>
      </c>
      <c r="B89" s="233" t="s">
        <v>821</v>
      </c>
      <c r="C89" s="233" t="s">
        <v>483</v>
      </c>
      <c r="D89" s="234">
        <v>777</v>
      </c>
    </row>
    <row r="90" spans="1:4" ht="15">
      <c r="A90" s="232" t="s">
        <v>484</v>
      </c>
      <c r="B90" s="233" t="s">
        <v>821</v>
      </c>
      <c r="C90" s="233" t="s">
        <v>485</v>
      </c>
      <c r="D90" s="234">
        <v>1</v>
      </c>
    </row>
    <row r="91" spans="1:4" s="21" customFormat="1" ht="46.5">
      <c r="A91" s="25" t="s">
        <v>595</v>
      </c>
      <c r="B91" s="24" t="s">
        <v>596</v>
      </c>
      <c r="C91" s="24"/>
      <c r="D91" s="27">
        <f>D92+D95+D98</f>
        <v>42797</v>
      </c>
    </row>
    <row r="92" spans="1:4" ht="30.75">
      <c r="A92" s="232" t="s">
        <v>597</v>
      </c>
      <c r="B92" s="233" t="s">
        <v>598</v>
      </c>
      <c r="C92" s="233"/>
      <c r="D92" s="234">
        <f>D93</f>
        <v>11131</v>
      </c>
    </row>
    <row r="93" spans="1:4" ht="15">
      <c r="A93" s="232" t="s">
        <v>497</v>
      </c>
      <c r="B93" s="233" t="s">
        <v>599</v>
      </c>
      <c r="C93" s="233"/>
      <c r="D93" s="234">
        <f>D94</f>
        <v>11131</v>
      </c>
    </row>
    <row r="94" spans="1:4" ht="30.75">
      <c r="A94" s="232" t="s">
        <v>490</v>
      </c>
      <c r="B94" s="233" t="s">
        <v>599</v>
      </c>
      <c r="C94" s="233" t="s">
        <v>491</v>
      </c>
      <c r="D94" s="234">
        <v>11131</v>
      </c>
    </row>
    <row r="95" spans="1:4" ht="30.75">
      <c r="A95" s="232" t="s">
        <v>600</v>
      </c>
      <c r="B95" s="233" t="s">
        <v>601</v>
      </c>
      <c r="C95" s="233"/>
      <c r="D95" s="234">
        <f>D96</f>
        <v>29206</v>
      </c>
    </row>
    <row r="96" spans="1:4" ht="15">
      <c r="A96" s="232" t="s">
        <v>145</v>
      </c>
      <c r="B96" s="233" t="s">
        <v>602</v>
      </c>
      <c r="C96" s="233"/>
      <c r="D96" s="234">
        <f>D97</f>
        <v>29206</v>
      </c>
    </row>
    <row r="97" spans="1:4" ht="30.75">
      <c r="A97" s="232" t="s">
        <v>490</v>
      </c>
      <c r="B97" s="233" t="s">
        <v>602</v>
      </c>
      <c r="C97" s="233" t="s">
        <v>491</v>
      </c>
      <c r="D97" s="234">
        <v>29206</v>
      </c>
    </row>
    <row r="98" spans="1:4" ht="46.5">
      <c r="A98" s="232" t="s">
        <v>715</v>
      </c>
      <c r="B98" s="233" t="s">
        <v>603</v>
      </c>
      <c r="C98" s="233"/>
      <c r="D98" s="234">
        <f>D99</f>
        <v>2460</v>
      </c>
    </row>
    <row r="99" spans="1:4" ht="15">
      <c r="A99" s="232" t="s">
        <v>83</v>
      </c>
      <c r="B99" s="233" t="s">
        <v>604</v>
      </c>
      <c r="C99" s="233"/>
      <c r="D99" s="234">
        <f>D101+D100</f>
        <v>2460</v>
      </c>
    </row>
    <row r="100" spans="1:4" ht="46.5">
      <c r="A100" s="232" t="s">
        <v>481</v>
      </c>
      <c r="B100" s="233" t="s">
        <v>604</v>
      </c>
      <c r="C100" s="233" t="s">
        <v>482</v>
      </c>
      <c r="D100" s="234">
        <v>20</v>
      </c>
    </row>
    <row r="101" spans="1:4" ht="30.75">
      <c r="A101" s="232" t="s">
        <v>536</v>
      </c>
      <c r="B101" s="233" t="s">
        <v>604</v>
      </c>
      <c r="C101" s="233" t="s">
        <v>483</v>
      </c>
      <c r="D101" s="234">
        <v>2440</v>
      </c>
    </row>
    <row r="102" spans="1:4" s="21" customFormat="1" ht="30.75">
      <c r="A102" s="25" t="s">
        <v>124</v>
      </c>
      <c r="B102" s="24" t="s">
        <v>605</v>
      </c>
      <c r="C102" s="24"/>
      <c r="D102" s="27">
        <f>D103+D109</f>
        <v>1180</v>
      </c>
    </row>
    <row r="103" spans="1:4" ht="30.75">
      <c r="A103" s="232" t="s">
        <v>746</v>
      </c>
      <c r="B103" s="233" t="s">
        <v>606</v>
      </c>
      <c r="C103" s="233"/>
      <c r="D103" s="234">
        <f>D104+D106</f>
        <v>460</v>
      </c>
    </row>
    <row r="104" spans="1:4" ht="30.75">
      <c r="A104" s="232" t="s">
        <v>373</v>
      </c>
      <c r="B104" s="233" t="s">
        <v>607</v>
      </c>
      <c r="C104" s="233"/>
      <c r="D104" s="234">
        <f>D105</f>
        <v>100</v>
      </c>
    </row>
    <row r="105" spans="1:4" ht="15">
      <c r="A105" s="232" t="s">
        <v>495</v>
      </c>
      <c r="B105" s="233" t="s">
        <v>607</v>
      </c>
      <c r="C105" s="233" t="s">
        <v>494</v>
      </c>
      <c r="D105" s="234">
        <v>100</v>
      </c>
    </row>
    <row r="106" spans="1:4" s="21" customFormat="1" ht="15">
      <c r="A106" s="232" t="s">
        <v>264</v>
      </c>
      <c r="B106" s="233" t="s">
        <v>608</v>
      </c>
      <c r="C106" s="236"/>
      <c r="D106" s="234">
        <f>D107</f>
        <v>360</v>
      </c>
    </row>
    <row r="107" spans="1:4" s="21" customFormat="1" ht="15">
      <c r="A107" s="232" t="s">
        <v>495</v>
      </c>
      <c r="B107" s="233" t="s">
        <v>608</v>
      </c>
      <c r="C107" s="233" t="s">
        <v>494</v>
      </c>
      <c r="D107" s="234">
        <v>360</v>
      </c>
    </row>
    <row r="108" spans="1:4" s="21" customFormat="1" ht="46.5">
      <c r="A108" s="232" t="s">
        <v>748</v>
      </c>
      <c r="B108" s="233" t="s">
        <v>609</v>
      </c>
      <c r="C108" s="233"/>
      <c r="D108" s="234">
        <v>0</v>
      </c>
    </row>
    <row r="109" spans="1:4" ht="62.25">
      <c r="A109" s="232" t="s">
        <v>747</v>
      </c>
      <c r="B109" s="233" t="s">
        <v>742</v>
      </c>
      <c r="C109" s="233"/>
      <c r="D109" s="234">
        <f>D110</f>
        <v>720</v>
      </c>
    </row>
    <row r="110" spans="1:4" ht="15">
      <c r="A110" s="232" t="s">
        <v>366</v>
      </c>
      <c r="B110" s="233" t="s">
        <v>743</v>
      </c>
      <c r="C110" s="233"/>
      <c r="D110" s="234">
        <f>D111</f>
        <v>720</v>
      </c>
    </row>
    <row r="111" spans="1:4" ht="30.75">
      <c r="A111" s="232" t="s">
        <v>490</v>
      </c>
      <c r="B111" s="233" t="s">
        <v>743</v>
      </c>
      <c r="C111" s="233" t="s">
        <v>491</v>
      </c>
      <c r="D111" s="234">
        <v>720</v>
      </c>
    </row>
    <row r="112" spans="1:4" s="21" customFormat="1" ht="46.5">
      <c r="A112" s="25" t="s">
        <v>252</v>
      </c>
      <c r="B112" s="24" t="s">
        <v>610</v>
      </c>
      <c r="C112" s="24"/>
      <c r="D112" s="27">
        <f>D114</f>
        <v>1900</v>
      </c>
    </row>
    <row r="113" spans="1:4" s="21" customFormat="1" ht="30.75">
      <c r="A113" s="232" t="s">
        <v>611</v>
      </c>
      <c r="B113" s="233" t="s">
        <v>612</v>
      </c>
      <c r="C113" s="233"/>
      <c r="D113" s="234">
        <f>D114</f>
        <v>1900</v>
      </c>
    </row>
    <row r="114" spans="1:4" ht="30.75">
      <c r="A114" s="232" t="s">
        <v>258</v>
      </c>
      <c r="B114" s="233" t="s">
        <v>613</v>
      </c>
      <c r="C114" s="233"/>
      <c r="D114" s="234">
        <f>D115</f>
        <v>1900</v>
      </c>
    </row>
    <row r="115" spans="1:4" ht="15">
      <c r="A115" s="232" t="s">
        <v>484</v>
      </c>
      <c r="B115" s="233" t="s">
        <v>613</v>
      </c>
      <c r="C115" s="233" t="s">
        <v>485</v>
      </c>
      <c r="D115" s="234">
        <v>1900</v>
      </c>
    </row>
    <row r="116" spans="1:4" s="21" customFormat="1" ht="46.5">
      <c r="A116" s="25" t="s">
        <v>253</v>
      </c>
      <c r="B116" s="24" t="s">
        <v>614</v>
      </c>
      <c r="C116" s="24"/>
      <c r="D116" s="27">
        <f>D117+D134+D138</f>
        <v>17967.1</v>
      </c>
    </row>
    <row r="117" spans="1:4" s="21" customFormat="1" ht="30.75">
      <c r="A117" s="235" t="s">
        <v>786</v>
      </c>
      <c r="B117" s="236" t="s">
        <v>775</v>
      </c>
      <c r="C117" s="236"/>
      <c r="D117" s="237">
        <f>D118+D121+D124+D127</f>
        <v>14922</v>
      </c>
    </row>
    <row r="118" spans="1:4" s="21" customFormat="1" ht="46.5">
      <c r="A118" s="232" t="s">
        <v>787</v>
      </c>
      <c r="B118" s="233" t="s">
        <v>776</v>
      </c>
      <c r="C118" s="233"/>
      <c r="D118" s="234">
        <f>D119</f>
        <v>2600</v>
      </c>
    </row>
    <row r="119" spans="1:4" ht="15">
      <c r="A119" s="232" t="s">
        <v>135</v>
      </c>
      <c r="B119" s="233" t="s">
        <v>777</v>
      </c>
      <c r="C119" s="233"/>
      <c r="D119" s="234">
        <f>D120</f>
        <v>2600</v>
      </c>
    </row>
    <row r="120" spans="1:4" ht="15">
      <c r="A120" s="232" t="s">
        <v>484</v>
      </c>
      <c r="B120" s="233" t="s">
        <v>777</v>
      </c>
      <c r="C120" s="233" t="s">
        <v>485</v>
      </c>
      <c r="D120" s="234">
        <v>2600</v>
      </c>
    </row>
    <row r="121" spans="1:4" ht="30.75">
      <c r="A121" s="232" t="s">
        <v>788</v>
      </c>
      <c r="B121" s="233" t="s">
        <v>789</v>
      </c>
      <c r="C121" s="233"/>
      <c r="D121" s="234">
        <f>D122</f>
        <v>500</v>
      </c>
    </row>
    <row r="122" spans="1:4" ht="15">
      <c r="A122" s="232" t="s">
        <v>135</v>
      </c>
      <c r="B122" s="233" t="s">
        <v>796</v>
      </c>
      <c r="C122" s="233"/>
      <c r="D122" s="234">
        <f>D123</f>
        <v>500</v>
      </c>
    </row>
    <row r="123" spans="1:4" ht="15">
      <c r="A123" s="232" t="s">
        <v>484</v>
      </c>
      <c r="B123" s="233" t="s">
        <v>796</v>
      </c>
      <c r="C123" s="233" t="s">
        <v>485</v>
      </c>
      <c r="D123" s="234">
        <v>500</v>
      </c>
    </row>
    <row r="124" spans="1:4" ht="30.75">
      <c r="A124" s="232" t="s">
        <v>716</v>
      </c>
      <c r="B124" s="233" t="s">
        <v>790</v>
      </c>
      <c r="C124" s="233"/>
      <c r="D124" s="234">
        <f>D125</f>
        <v>2655</v>
      </c>
    </row>
    <row r="125" spans="1:4" ht="30.75">
      <c r="A125" s="232" t="s">
        <v>487</v>
      </c>
      <c r="B125" s="233" t="s">
        <v>791</v>
      </c>
      <c r="C125" s="233"/>
      <c r="D125" s="234">
        <f>D126</f>
        <v>2655</v>
      </c>
    </row>
    <row r="126" spans="1:4" ht="30.75">
      <c r="A126" s="232" t="s">
        <v>490</v>
      </c>
      <c r="B126" s="233" t="s">
        <v>791</v>
      </c>
      <c r="C126" s="233" t="s">
        <v>491</v>
      </c>
      <c r="D126" s="234">
        <v>2655</v>
      </c>
    </row>
    <row r="127" spans="1:4" ht="62.25">
      <c r="A127" s="232" t="s">
        <v>717</v>
      </c>
      <c r="B127" s="233" t="s">
        <v>792</v>
      </c>
      <c r="C127" s="233"/>
      <c r="D127" s="234">
        <f>D128+D132</f>
        <v>9167</v>
      </c>
    </row>
    <row r="128" spans="1:4" s="21" customFormat="1" ht="15">
      <c r="A128" s="232" t="s">
        <v>343</v>
      </c>
      <c r="B128" s="233" t="s">
        <v>793</v>
      </c>
      <c r="C128" s="233"/>
      <c r="D128" s="234">
        <f>D129+D130+D131</f>
        <v>8167</v>
      </c>
    </row>
    <row r="129" spans="1:4" s="21" customFormat="1" ht="46.5">
      <c r="A129" s="232" t="s">
        <v>481</v>
      </c>
      <c r="B129" s="233" t="s">
        <v>793</v>
      </c>
      <c r="C129" s="233" t="s">
        <v>482</v>
      </c>
      <c r="D129" s="234">
        <v>6233</v>
      </c>
    </row>
    <row r="130" spans="1:4" s="21" customFormat="1" ht="30.75">
      <c r="A130" s="232" t="s">
        <v>536</v>
      </c>
      <c r="B130" s="233" t="s">
        <v>793</v>
      </c>
      <c r="C130" s="233" t="s">
        <v>483</v>
      </c>
      <c r="D130" s="234">
        <v>1809</v>
      </c>
    </row>
    <row r="131" spans="1:4" s="21" customFormat="1" ht="15">
      <c r="A131" s="232" t="s">
        <v>484</v>
      </c>
      <c r="B131" s="233" t="s">
        <v>793</v>
      </c>
      <c r="C131" s="233" t="s">
        <v>485</v>
      </c>
      <c r="D131" s="234">
        <v>125</v>
      </c>
    </row>
    <row r="132" spans="1:4" s="21" customFormat="1" ht="15">
      <c r="A132" s="232" t="s">
        <v>135</v>
      </c>
      <c r="B132" s="233" t="s">
        <v>797</v>
      </c>
      <c r="C132" s="233"/>
      <c r="D132" s="234">
        <f>D133</f>
        <v>1000</v>
      </c>
    </row>
    <row r="133" spans="1:4" s="21" customFormat="1" ht="30.75">
      <c r="A133" s="232" t="s">
        <v>536</v>
      </c>
      <c r="B133" s="233" t="s">
        <v>797</v>
      </c>
      <c r="C133" s="233" t="s">
        <v>483</v>
      </c>
      <c r="D133" s="234">
        <v>1000</v>
      </c>
    </row>
    <row r="134" spans="1:4" ht="15">
      <c r="A134" s="232" t="s">
        <v>781</v>
      </c>
      <c r="B134" s="233" t="s">
        <v>778</v>
      </c>
      <c r="C134" s="233"/>
      <c r="D134" s="234">
        <f>D135</f>
        <v>500</v>
      </c>
    </row>
    <row r="135" spans="1:4" ht="15">
      <c r="A135" s="232" t="s">
        <v>784</v>
      </c>
      <c r="B135" s="233" t="s">
        <v>779</v>
      </c>
      <c r="C135" s="233"/>
      <c r="D135" s="234">
        <f>D136</f>
        <v>500</v>
      </c>
    </row>
    <row r="136" spans="1:4" ht="15">
      <c r="A136" s="232" t="s">
        <v>135</v>
      </c>
      <c r="B136" s="233" t="s">
        <v>780</v>
      </c>
      <c r="C136" s="233"/>
      <c r="D136" s="234">
        <f>D137</f>
        <v>500</v>
      </c>
    </row>
    <row r="137" spans="1:4" ht="15">
      <c r="A137" s="232" t="s">
        <v>484</v>
      </c>
      <c r="B137" s="233" t="s">
        <v>780</v>
      </c>
      <c r="C137" s="233" t="s">
        <v>485</v>
      </c>
      <c r="D137" s="234">
        <v>500</v>
      </c>
    </row>
    <row r="138" spans="1:4" ht="15">
      <c r="A138" s="235" t="s">
        <v>785</v>
      </c>
      <c r="B138" s="236" t="s">
        <v>782</v>
      </c>
      <c r="C138" s="236"/>
      <c r="D138" s="237">
        <f>D139</f>
        <v>2545.1</v>
      </c>
    </row>
    <row r="139" spans="1:4" ht="30.75">
      <c r="A139" s="232" t="s">
        <v>766</v>
      </c>
      <c r="B139" s="233" t="s">
        <v>783</v>
      </c>
      <c r="C139" s="233"/>
      <c r="D139" s="234">
        <f>D140+D142</f>
        <v>2545.1</v>
      </c>
    </row>
    <row r="140" spans="1:4" ht="46.5">
      <c r="A140" s="232" t="s">
        <v>857</v>
      </c>
      <c r="B140" s="233" t="s">
        <v>794</v>
      </c>
      <c r="C140" s="233"/>
      <c r="D140" s="234">
        <f>D141</f>
        <v>672.4</v>
      </c>
    </row>
    <row r="141" spans="1:4" ht="30.75">
      <c r="A141" s="232" t="s">
        <v>536</v>
      </c>
      <c r="B141" s="233" t="s">
        <v>794</v>
      </c>
      <c r="C141" s="233" t="s">
        <v>483</v>
      </c>
      <c r="D141" s="234">
        <v>672.4</v>
      </c>
    </row>
    <row r="142" spans="1:4" ht="30.75">
      <c r="A142" s="232" t="s">
        <v>725</v>
      </c>
      <c r="B142" s="233" t="s">
        <v>795</v>
      </c>
      <c r="C142" s="233"/>
      <c r="D142" s="234">
        <f>D143</f>
        <v>1872.7</v>
      </c>
    </row>
    <row r="143" spans="1:4" ht="30.75">
      <c r="A143" s="232" t="s">
        <v>536</v>
      </c>
      <c r="B143" s="233" t="s">
        <v>795</v>
      </c>
      <c r="C143" s="233" t="s">
        <v>483</v>
      </c>
      <c r="D143" s="234">
        <v>1872.7</v>
      </c>
    </row>
    <row r="144" spans="1:4" s="21" customFormat="1" ht="30.75">
      <c r="A144" s="25" t="s">
        <v>254</v>
      </c>
      <c r="B144" s="24" t="s">
        <v>615</v>
      </c>
      <c r="C144" s="24"/>
      <c r="D144" s="27">
        <f>D145+D152+D155+D158</f>
        <v>73763</v>
      </c>
    </row>
    <row r="145" spans="1:4" s="21" customFormat="1" ht="46.5">
      <c r="A145" s="232" t="s">
        <v>617</v>
      </c>
      <c r="B145" s="233" t="s">
        <v>616</v>
      </c>
      <c r="C145" s="233"/>
      <c r="D145" s="234">
        <f>D146+D148+D150</f>
        <v>42713</v>
      </c>
    </row>
    <row r="146" spans="1:4" s="21" customFormat="1" ht="15">
      <c r="A146" s="232" t="s">
        <v>531</v>
      </c>
      <c r="B146" s="233" t="s">
        <v>618</v>
      </c>
      <c r="C146" s="233"/>
      <c r="D146" s="234">
        <f>D147</f>
        <v>25702</v>
      </c>
    </row>
    <row r="147" spans="1:4" s="21" customFormat="1" ht="30.75">
      <c r="A147" s="232" t="s">
        <v>490</v>
      </c>
      <c r="B147" s="233" t="s">
        <v>618</v>
      </c>
      <c r="C147" s="233" t="s">
        <v>491</v>
      </c>
      <c r="D147" s="234">
        <v>25702</v>
      </c>
    </row>
    <row r="148" spans="1:4" ht="15">
      <c r="A148" s="232" t="s">
        <v>78</v>
      </c>
      <c r="B148" s="233" t="s">
        <v>619</v>
      </c>
      <c r="C148" s="233"/>
      <c r="D148" s="234">
        <f>D149</f>
        <v>16011</v>
      </c>
    </row>
    <row r="149" spans="1:4" ht="30.75">
      <c r="A149" s="232" t="s">
        <v>490</v>
      </c>
      <c r="B149" s="233" t="s">
        <v>619</v>
      </c>
      <c r="C149" s="233" t="s">
        <v>491</v>
      </c>
      <c r="D149" s="234">
        <v>16011</v>
      </c>
    </row>
    <row r="150" spans="1:4" ht="15">
      <c r="A150" s="232" t="s">
        <v>532</v>
      </c>
      <c r="B150" s="233" t="s">
        <v>620</v>
      </c>
      <c r="C150" s="233"/>
      <c r="D150" s="234">
        <f>D151</f>
        <v>1000</v>
      </c>
    </row>
    <row r="151" spans="1:4" ht="30.75">
      <c r="A151" s="232" t="s">
        <v>536</v>
      </c>
      <c r="B151" s="233" t="s">
        <v>620</v>
      </c>
      <c r="C151" s="233" t="s">
        <v>483</v>
      </c>
      <c r="D151" s="234">
        <v>1000</v>
      </c>
    </row>
    <row r="152" spans="1:4" s="21" customFormat="1" ht="30.75">
      <c r="A152" s="232" t="s">
        <v>767</v>
      </c>
      <c r="B152" s="233" t="s">
        <v>623</v>
      </c>
      <c r="C152" s="233"/>
      <c r="D152" s="234">
        <f>D153</f>
        <v>29045</v>
      </c>
    </row>
    <row r="153" spans="1:4" s="21" customFormat="1" ht="15">
      <c r="A153" s="232" t="s">
        <v>77</v>
      </c>
      <c r="B153" s="233" t="s">
        <v>624</v>
      </c>
      <c r="C153" s="233"/>
      <c r="D153" s="234">
        <f>D154</f>
        <v>29045</v>
      </c>
    </row>
    <row r="154" spans="1:4" s="21" customFormat="1" ht="30.75">
      <c r="A154" s="232" t="s">
        <v>490</v>
      </c>
      <c r="B154" s="233" t="s">
        <v>624</v>
      </c>
      <c r="C154" s="233" t="s">
        <v>491</v>
      </c>
      <c r="D154" s="234">
        <v>29045</v>
      </c>
    </row>
    <row r="155" spans="1:4" s="21" customFormat="1" ht="30.75">
      <c r="A155" s="232" t="s">
        <v>718</v>
      </c>
      <c r="B155" s="233" t="s">
        <v>625</v>
      </c>
      <c r="C155" s="233"/>
      <c r="D155" s="234">
        <f>D156</f>
        <v>1260</v>
      </c>
    </row>
    <row r="156" spans="1:4" ht="15">
      <c r="A156" s="232" t="s">
        <v>488</v>
      </c>
      <c r="B156" s="233" t="s">
        <v>626</v>
      </c>
      <c r="C156" s="233"/>
      <c r="D156" s="234">
        <f>D157</f>
        <v>1260</v>
      </c>
    </row>
    <row r="157" spans="1:4" ht="30.75">
      <c r="A157" s="232" t="s">
        <v>536</v>
      </c>
      <c r="B157" s="233" t="s">
        <v>626</v>
      </c>
      <c r="C157" s="233" t="s">
        <v>483</v>
      </c>
      <c r="D157" s="234">
        <v>1260</v>
      </c>
    </row>
    <row r="158" spans="1:4" s="21" customFormat="1" ht="30.75">
      <c r="A158" s="232" t="s">
        <v>627</v>
      </c>
      <c r="B158" s="233" t="s">
        <v>628</v>
      </c>
      <c r="C158" s="233"/>
      <c r="D158" s="234">
        <f>D159</f>
        <v>745</v>
      </c>
    </row>
    <row r="159" spans="1:4" ht="15">
      <c r="A159" s="232" t="s">
        <v>489</v>
      </c>
      <c r="B159" s="233" t="s">
        <v>629</v>
      </c>
      <c r="C159" s="233"/>
      <c r="D159" s="234">
        <f>D160</f>
        <v>745</v>
      </c>
    </row>
    <row r="160" spans="1:4" ht="30.75">
      <c r="A160" s="232" t="s">
        <v>536</v>
      </c>
      <c r="B160" s="233" t="s">
        <v>629</v>
      </c>
      <c r="C160" s="233" t="s">
        <v>483</v>
      </c>
      <c r="D160" s="234">
        <v>745</v>
      </c>
    </row>
    <row r="161" spans="1:4" s="21" customFormat="1" ht="30.75">
      <c r="A161" s="25" t="s">
        <v>256</v>
      </c>
      <c r="B161" s="24" t="s">
        <v>630</v>
      </c>
      <c r="C161" s="24"/>
      <c r="D161" s="27">
        <f>D162+D167+D174</f>
        <v>55917.4</v>
      </c>
    </row>
    <row r="162" spans="1:4" s="21" customFormat="1" ht="30.75">
      <c r="A162" s="232" t="s">
        <v>631</v>
      </c>
      <c r="B162" s="233" t="s">
        <v>632</v>
      </c>
      <c r="C162" s="233"/>
      <c r="D162" s="234">
        <f>D163</f>
        <v>3396</v>
      </c>
    </row>
    <row r="163" spans="1:4" s="21" customFormat="1" ht="15">
      <c r="A163" s="232" t="s">
        <v>535</v>
      </c>
      <c r="B163" s="233" t="s">
        <v>633</v>
      </c>
      <c r="C163" s="233"/>
      <c r="D163" s="234">
        <f>D164+D165+D166</f>
        <v>3396</v>
      </c>
    </row>
    <row r="164" spans="1:4" s="21" customFormat="1" ht="46.5">
      <c r="A164" s="232" t="s">
        <v>481</v>
      </c>
      <c r="B164" s="233" t="s">
        <v>633</v>
      </c>
      <c r="C164" s="233" t="s">
        <v>482</v>
      </c>
      <c r="D164" s="234">
        <f>2690</f>
        <v>2690</v>
      </c>
    </row>
    <row r="165" spans="1:4" s="21" customFormat="1" ht="30.75">
      <c r="A165" s="232" t="s">
        <v>536</v>
      </c>
      <c r="B165" s="233" t="s">
        <v>633</v>
      </c>
      <c r="C165" s="233" t="s">
        <v>483</v>
      </c>
      <c r="D165" s="234">
        <f>695</f>
        <v>695</v>
      </c>
    </row>
    <row r="166" spans="1:4" s="21" customFormat="1" ht="15">
      <c r="A166" s="232" t="s">
        <v>484</v>
      </c>
      <c r="B166" s="233" t="s">
        <v>633</v>
      </c>
      <c r="C166" s="233" t="s">
        <v>485</v>
      </c>
      <c r="D166" s="234">
        <f>11</f>
        <v>11</v>
      </c>
    </row>
    <row r="167" spans="1:4" s="21" customFormat="1" ht="46.5">
      <c r="A167" s="232" t="s">
        <v>634</v>
      </c>
      <c r="B167" s="233" t="s">
        <v>635</v>
      </c>
      <c r="C167" s="233"/>
      <c r="D167" s="234">
        <f>D168+D172</f>
        <v>46049</v>
      </c>
    </row>
    <row r="168" spans="1:4" s="21" customFormat="1" ht="15">
      <c r="A168" s="232" t="s">
        <v>535</v>
      </c>
      <c r="B168" s="233" t="s">
        <v>636</v>
      </c>
      <c r="C168" s="233"/>
      <c r="D168" s="234">
        <f>D169+D170+D171</f>
        <v>43800</v>
      </c>
    </row>
    <row r="169" spans="1:4" s="21" customFormat="1" ht="46.5">
      <c r="A169" s="232" t="s">
        <v>481</v>
      </c>
      <c r="B169" s="233" t="s">
        <v>636</v>
      </c>
      <c r="C169" s="233" t="s">
        <v>482</v>
      </c>
      <c r="D169" s="234">
        <v>32673</v>
      </c>
    </row>
    <row r="170" spans="1:4" s="21" customFormat="1" ht="30.75">
      <c r="A170" s="232" t="s">
        <v>536</v>
      </c>
      <c r="B170" s="233" t="s">
        <v>636</v>
      </c>
      <c r="C170" s="233" t="s">
        <v>483</v>
      </c>
      <c r="D170" s="234">
        <v>10911</v>
      </c>
    </row>
    <row r="171" spans="1:4" s="21" customFormat="1" ht="15">
      <c r="A171" s="232" t="s">
        <v>484</v>
      </c>
      <c r="B171" s="233" t="s">
        <v>636</v>
      </c>
      <c r="C171" s="233" t="s">
        <v>485</v>
      </c>
      <c r="D171" s="234">
        <v>216</v>
      </c>
    </row>
    <row r="172" spans="1:4" ht="30.75">
      <c r="A172" s="232" t="s">
        <v>363</v>
      </c>
      <c r="B172" s="233" t="s">
        <v>637</v>
      </c>
      <c r="C172" s="233"/>
      <c r="D172" s="234">
        <f>D173</f>
        <v>2249</v>
      </c>
    </row>
    <row r="173" spans="1:4" ht="46.5">
      <c r="A173" s="232" t="s">
        <v>481</v>
      </c>
      <c r="B173" s="233" t="s">
        <v>637</v>
      </c>
      <c r="C173" s="233" t="s">
        <v>482</v>
      </c>
      <c r="D173" s="234">
        <v>2249</v>
      </c>
    </row>
    <row r="174" spans="1:4" ht="30.75">
      <c r="A174" s="232" t="s">
        <v>638</v>
      </c>
      <c r="B174" s="233" t="s">
        <v>639</v>
      </c>
      <c r="C174" s="233"/>
      <c r="D174" s="234">
        <f>D175+D177+D180+D182</f>
        <v>6472.400000000001</v>
      </c>
    </row>
    <row r="175" spans="1:4" ht="30.75">
      <c r="A175" s="232" t="s">
        <v>486</v>
      </c>
      <c r="B175" s="233" t="s">
        <v>640</v>
      </c>
      <c r="C175" s="233"/>
      <c r="D175" s="234">
        <f>D176</f>
        <v>1571.1</v>
      </c>
    </row>
    <row r="176" spans="1:4" ht="15">
      <c r="A176" s="232" t="s">
        <v>29</v>
      </c>
      <c r="B176" s="233" t="s">
        <v>640</v>
      </c>
      <c r="C176" s="233" t="s">
        <v>493</v>
      </c>
      <c r="D176" s="234">
        <v>1571.1</v>
      </c>
    </row>
    <row r="177" spans="1:4" ht="30.75">
      <c r="A177" s="232" t="s">
        <v>90</v>
      </c>
      <c r="B177" s="233" t="s">
        <v>643</v>
      </c>
      <c r="C177" s="233"/>
      <c r="D177" s="234">
        <f>D178+D179</f>
        <v>3635</v>
      </c>
    </row>
    <row r="178" spans="1:4" ht="46.5">
      <c r="A178" s="232" t="s">
        <v>481</v>
      </c>
      <c r="B178" s="233" t="s">
        <v>643</v>
      </c>
      <c r="C178" s="233" t="s">
        <v>482</v>
      </c>
      <c r="D178" s="234">
        <v>3290</v>
      </c>
    </row>
    <row r="179" spans="1:4" ht="30.75">
      <c r="A179" s="232" t="s">
        <v>536</v>
      </c>
      <c r="B179" s="233" t="s">
        <v>643</v>
      </c>
      <c r="C179" s="233" t="s">
        <v>483</v>
      </c>
      <c r="D179" s="234">
        <v>345</v>
      </c>
    </row>
    <row r="180" spans="1:4" ht="46.5">
      <c r="A180" s="232" t="s">
        <v>244</v>
      </c>
      <c r="B180" s="233" t="s">
        <v>641</v>
      </c>
      <c r="C180" s="233"/>
      <c r="D180" s="234">
        <f>D181</f>
        <v>998</v>
      </c>
    </row>
    <row r="181" spans="1:4" ht="46.5">
      <c r="A181" s="232" t="s">
        <v>481</v>
      </c>
      <c r="B181" s="233" t="s">
        <v>641</v>
      </c>
      <c r="C181" s="233" t="s">
        <v>482</v>
      </c>
      <c r="D181" s="234">
        <v>998</v>
      </c>
    </row>
    <row r="182" spans="1:4" ht="30.75">
      <c r="A182" s="232" t="s">
        <v>245</v>
      </c>
      <c r="B182" s="233" t="s">
        <v>642</v>
      </c>
      <c r="C182" s="233"/>
      <c r="D182" s="234">
        <f>D183+D184</f>
        <v>268.3</v>
      </c>
    </row>
    <row r="183" spans="1:4" ht="46.5">
      <c r="A183" s="232" t="s">
        <v>481</v>
      </c>
      <c r="B183" s="233" t="s">
        <v>642</v>
      </c>
      <c r="C183" s="233" t="s">
        <v>482</v>
      </c>
      <c r="D183" s="234">
        <v>145</v>
      </c>
    </row>
    <row r="184" spans="1:4" ht="30.75">
      <c r="A184" s="232" t="s">
        <v>536</v>
      </c>
      <c r="B184" s="233" t="s">
        <v>642</v>
      </c>
      <c r="C184" s="233" t="s">
        <v>483</v>
      </c>
      <c r="D184" s="234">
        <v>123.3</v>
      </c>
    </row>
    <row r="185" spans="1:4" s="21" customFormat="1" ht="62.25">
      <c r="A185" s="25" t="s">
        <v>647</v>
      </c>
      <c r="B185" s="24" t="s">
        <v>648</v>
      </c>
      <c r="C185" s="24"/>
      <c r="D185" s="27">
        <f>D186+D191+D196+D199+D205+D208+D213+D230+D237</f>
        <v>131891.99999999997</v>
      </c>
    </row>
    <row r="186" spans="1:4" s="21" customFormat="1" ht="30.75">
      <c r="A186" s="232" t="s">
        <v>649</v>
      </c>
      <c r="B186" s="233" t="s">
        <v>650</v>
      </c>
      <c r="C186" s="233"/>
      <c r="D186" s="234">
        <f>D187+D189</f>
        <v>7000</v>
      </c>
    </row>
    <row r="187" spans="1:4" s="21" customFormat="1" ht="30.75">
      <c r="A187" s="232" t="s">
        <v>805</v>
      </c>
      <c r="B187" s="233" t="s">
        <v>806</v>
      </c>
      <c r="C187" s="233"/>
      <c r="D187" s="234">
        <f>D188</f>
        <v>1000</v>
      </c>
    </row>
    <row r="188" spans="1:4" s="21" customFormat="1" ht="30.75">
      <c r="A188" s="232" t="s">
        <v>544</v>
      </c>
      <c r="B188" s="233" t="s">
        <v>806</v>
      </c>
      <c r="C188" s="233" t="s">
        <v>498</v>
      </c>
      <c r="D188" s="234">
        <v>1000</v>
      </c>
    </row>
    <row r="189" spans="1:4" s="21" customFormat="1" ht="30.75">
      <c r="A189" s="232" t="s">
        <v>846</v>
      </c>
      <c r="B189" s="233" t="s">
        <v>845</v>
      </c>
      <c r="C189" s="233"/>
      <c r="D189" s="234">
        <f>D190</f>
        <v>6000</v>
      </c>
    </row>
    <row r="190" spans="1:4" s="21" customFormat="1" ht="30.75">
      <c r="A190" s="232" t="s">
        <v>544</v>
      </c>
      <c r="B190" s="233" t="s">
        <v>845</v>
      </c>
      <c r="C190" s="233" t="s">
        <v>498</v>
      </c>
      <c r="D190" s="234">
        <v>6000</v>
      </c>
    </row>
    <row r="191" spans="1:4" s="21" customFormat="1" ht="15">
      <c r="A191" s="232" t="s">
        <v>651</v>
      </c>
      <c r="B191" s="233" t="s">
        <v>652</v>
      </c>
      <c r="C191" s="233"/>
      <c r="D191" s="234">
        <f>D192+D194</f>
        <v>50496.7</v>
      </c>
    </row>
    <row r="192" spans="1:4" ht="62.25">
      <c r="A192" s="232" t="s">
        <v>858</v>
      </c>
      <c r="B192" s="233" t="s">
        <v>653</v>
      </c>
      <c r="C192" s="233"/>
      <c r="D192" s="234">
        <f>D193</f>
        <v>48496.7</v>
      </c>
    </row>
    <row r="193" spans="1:4" ht="30.75">
      <c r="A193" s="232" t="s">
        <v>544</v>
      </c>
      <c r="B193" s="233" t="s">
        <v>653</v>
      </c>
      <c r="C193" s="233" t="s">
        <v>498</v>
      </c>
      <c r="D193" s="234">
        <v>48496.7</v>
      </c>
    </row>
    <row r="194" spans="1:4" ht="62.25">
      <c r="A194" s="232" t="s">
        <v>844</v>
      </c>
      <c r="B194" s="233" t="s">
        <v>927</v>
      </c>
      <c r="C194" s="233"/>
      <c r="D194" s="234">
        <f>D195</f>
        <v>2000</v>
      </c>
    </row>
    <row r="195" spans="1:4" ht="30.75">
      <c r="A195" s="232" t="s">
        <v>544</v>
      </c>
      <c r="B195" s="233" t="s">
        <v>927</v>
      </c>
      <c r="C195" s="233" t="s">
        <v>498</v>
      </c>
      <c r="D195" s="234">
        <v>2000</v>
      </c>
    </row>
    <row r="196" spans="1:4" ht="62.25">
      <c r="A196" s="232" t="s">
        <v>719</v>
      </c>
      <c r="B196" s="233" t="s">
        <v>654</v>
      </c>
      <c r="C196" s="233"/>
      <c r="D196" s="234">
        <f>D197</f>
        <v>5979</v>
      </c>
    </row>
    <row r="197" spans="1:4" ht="30.75">
      <c r="A197" s="232" t="s">
        <v>805</v>
      </c>
      <c r="B197" s="233" t="s">
        <v>807</v>
      </c>
      <c r="C197" s="233"/>
      <c r="D197" s="234">
        <f>D198</f>
        <v>5979</v>
      </c>
    </row>
    <row r="198" spans="1:4" ht="30.75">
      <c r="A198" s="232" t="s">
        <v>544</v>
      </c>
      <c r="B198" s="233" t="s">
        <v>807</v>
      </c>
      <c r="C198" s="233" t="s">
        <v>498</v>
      </c>
      <c r="D198" s="234">
        <v>5979</v>
      </c>
    </row>
    <row r="199" spans="1:4" ht="46.5">
      <c r="A199" s="232" t="s">
        <v>720</v>
      </c>
      <c r="B199" s="233" t="s">
        <v>655</v>
      </c>
      <c r="C199" s="233"/>
      <c r="D199" s="234">
        <f>D200+D203</f>
        <v>13150</v>
      </c>
    </row>
    <row r="200" spans="1:4" ht="15">
      <c r="A200" s="232" t="s">
        <v>247</v>
      </c>
      <c r="B200" s="233" t="s">
        <v>656</v>
      </c>
      <c r="C200" s="233"/>
      <c r="D200" s="234">
        <f>D201+D202</f>
        <v>5050</v>
      </c>
    </row>
    <row r="201" spans="1:4" ht="30.75">
      <c r="A201" s="232" t="s">
        <v>536</v>
      </c>
      <c r="B201" s="233" t="s">
        <v>656</v>
      </c>
      <c r="C201" s="233" t="s">
        <v>483</v>
      </c>
      <c r="D201" s="234">
        <v>50</v>
      </c>
    </row>
    <row r="202" spans="1:4" ht="15">
      <c r="A202" s="232" t="s">
        <v>29</v>
      </c>
      <c r="B202" s="233" t="s">
        <v>656</v>
      </c>
      <c r="C202" s="233" t="s">
        <v>493</v>
      </c>
      <c r="D202" s="234">
        <v>5000</v>
      </c>
    </row>
    <row r="203" spans="1:4" ht="62.25">
      <c r="A203" s="232" t="s">
        <v>850</v>
      </c>
      <c r="B203" s="233" t="s">
        <v>657</v>
      </c>
      <c r="C203" s="233"/>
      <c r="D203" s="234">
        <f>D204</f>
        <v>8100</v>
      </c>
    </row>
    <row r="204" spans="1:4" ht="15">
      <c r="A204" s="232" t="s">
        <v>29</v>
      </c>
      <c r="B204" s="233" t="s">
        <v>657</v>
      </c>
      <c r="C204" s="233" t="s">
        <v>493</v>
      </c>
      <c r="D204" s="234">
        <v>8100</v>
      </c>
    </row>
    <row r="205" spans="1:4" ht="46.5">
      <c r="A205" s="232" t="s">
        <v>658</v>
      </c>
      <c r="B205" s="233" t="s">
        <v>730</v>
      </c>
      <c r="C205" s="233"/>
      <c r="D205" s="234">
        <f>D206</f>
        <v>100</v>
      </c>
    </row>
    <row r="206" spans="1:4" ht="62.25">
      <c r="A206" s="232" t="s">
        <v>816</v>
      </c>
      <c r="B206" s="233" t="s">
        <v>817</v>
      </c>
      <c r="C206" s="233"/>
      <c r="D206" s="234">
        <f>D207</f>
        <v>100</v>
      </c>
    </row>
    <row r="207" spans="1:4" ht="30.75">
      <c r="A207" s="232" t="s">
        <v>536</v>
      </c>
      <c r="B207" s="233" t="s">
        <v>817</v>
      </c>
      <c r="C207" s="233" t="s">
        <v>483</v>
      </c>
      <c r="D207" s="234">
        <v>100</v>
      </c>
    </row>
    <row r="208" spans="1:4" ht="30.75">
      <c r="A208" s="232" t="s">
        <v>659</v>
      </c>
      <c r="B208" s="233" t="s">
        <v>660</v>
      </c>
      <c r="C208" s="233"/>
      <c r="D208" s="234">
        <f>D209+D211</f>
        <v>30620.1</v>
      </c>
    </row>
    <row r="209" spans="1:4" ht="30.75">
      <c r="A209" s="232" t="s">
        <v>524</v>
      </c>
      <c r="B209" s="233" t="s">
        <v>727</v>
      </c>
      <c r="C209" s="233"/>
      <c r="D209" s="234">
        <f>D210</f>
        <v>28620.1</v>
      </c>
    </row>
    <row r="210" spans="1:4" ht="30.75">
      <c r="A210" s="232" t="s">
        <v>544</v>
      </c>
      <c r="B210" s="233" t="s">
        <v>727</v>
      </c>
      <c r="C210" s="233" t="s">
        <v>498</v>
      </c>
      <c r="D210" s="234">
        <v>28620.1</v>
      </c>
    </row>
    <row r="211" spans="1:4" ht="30.75">
      <c r="A211" s="232" t="s">
        <v>848</v>
      </c>
      <c r="B211" s="233" t="s">
        <v>847</v>
      </c>
      <c r="C211" s="233"/>
      <c r="D211" s="234">
        <f>D212</f>
        <v>2000</v>
      </c>
    </row>
    <row r="212" spans="1:4" ht="30.75">
      <c r="A212" s="232" t="s">
        <v>544</v>
      </c>
      <c r="B212" s="233" t="s">
        <v>847</v>
      </c>
      <c r="C212" s="233" t="s">
        <v>498</v>
      </c>
      <c r="D212" s="234">
        <v>2000</v>
      </c>
    </row>
    <row r="213" spans="1:4" ht="46.5">
      <c r="A213" s="232" t="s">
        <v>661</v>
      </c>
      <c r="B213" s="233" t="s">
        <v>662</v>
      </c>
      <c r="C213" s="233"/>
      <c r="D213" s="234">
        <f>D214+D216+D218+D220+D224+D226+D228+D222</f>
        <v>18777.9</v>
      </c>
    </row>
    <row r="214" spans="1:4" ht="62.25">
      <c r="A214" s="232" t="s">
        <v>558</v>
      </c>
      <c r="B214" s="233" t="s">
        <v>750</v>
      </c>
      <c r="C214" s="233"/>
      <c r="D214" s="234">
        <f>D215</f>
        <v>8686</v>
      </c>
    </row>
    <row r="215" spans="1:4" ht="30.75">
      <c r="A215" s="232" t="s">
        <v>544</v>
      </c>
      <c r="B215" s="233" t="s">
        <v>750</v>
      </c>
      <c r="C215" s="233" t="s">
        <v>498</v>
      </c>
      <c r="D215" s="234">
        <v>8686</v>
      </c>
    </row>
    <row r="216" spans="1:4" ht="30.75">
      <c r="A216" s="232" t="s">
        <v>863</v>
      </c>
      <c r="B216" s="233" t="s">
        <v>853</v>
      </c>
      <c r="C216" s="233"/>
      <c r="D216" s="234">
        <f>D217</f>
        <v>383.9</v>
      </c>
    </row>
    <row r="217" spans="1:4" ht="15">
      <c r="A217" s="232" t="s">
        <v>495</v>
      </c>
      <c r="B217" s="233" t="s">
        <v>853</v>
      </c>
      <c r="C217" s="233" t="s">
        <v>494</v>
      </c>
      <c r="D217" s="234">
        <v>383.9</v>
      </c>
    </row>
    <row r="218" spans="1:4" ht="46.5">
      <c r="A218" s="232" t="s">
        <v>864</v>
      </c>
      <c r="B218" s="233" t="s">
        <v>854</v>
      </c>
      <c r="C218" s="233"/>
      <c r="D218" s="234">
        <f>D219</f>
        <v>1162.2</v>
      </c>
    </row>
    <row r="219" spans="1:4" ht="15">
      <c r="A219" s="232" t="s">
        <v>495</v>
      </c>
      <c r="B219" s="233" t="s">
        <v>854</v>
      </c>
      <c r="C219" s="233" t="s">
        <v>494</v>
      </c>
      <c r="D219" s="234">
        <v>1162.2</v>
      </c>
    </row>
    <row r="220" spans="1:4" ht="30.75">
      <c r="A220" s="232" t="s">
        <v>928</v>
      </c>
      <c r="B220" s="233" t="s">
        <v>855</v>
      </c>
      <c r="C220" s="233"/>
      <c r="D220" s="234">
        <f>D221</f>
        <v>5589.3</v>
      </c>
    </row>
    <row r="221" spans="1:4" ht="15">
      <c r="A221" s="232" t="s">
        <v>495</v>
      </c>
      <c r="B221" s="233" t="s">
        <v>855</v>
      </c>
      <c r="C221" s="233" t="s">
        <v>494</v>
      </c>
      <c r="D221" s="234">
        <v>5589.3</v>
      </c>
    </row>
    <row r="222" spans="1:4" ht="30.75">
      <c r="A222" s="206" t="s">
        <v>862</v>
      </c>
      <c r="B222" s="207" t="s">
        <v>975</v>
      </c>
      <c r="C222" s="207"/>
      <c r="D222" s="126">
        <f>D223</f>
        <v>1076.5</v>
      </c>
    </row>
    <row r="223" spans="1:4" ht="15">
      <c r="A223" s="206" t="s">
        <v>495</v>
      </c>
      <c r="B223" s="207" t="s">
        <v>975</v>
      </c>
      <c r="C223" s="207" t="s">
        <v>494</v>
      </c>
      <c r="D223" s="126">
        <v>1076.5</v>
      </c>
    </row>
    <row r="224" spans="1:4" ht="64.5" customHeight="1">
      <c r="A224" s="232" t="s">
        <v>523</v>
      </c>
      <c r="B224" s="233" t="s">
        <v>664</v>
      </c>
      <c r="C224" s="233"/>
      <c r="D224" s="234">
        <f>D225</f>
        <v>500</v>
      </c>
    </row>
    <row r="225" spans="1:4" ht="30.75">
      <c r="A225" s="232" t="s">
        <v>536</v>
      </c>
      <c r="B225" s="233" t="s">
        <v>664</v>
      </c>
      <c r="C225" s="233" t="s">
        <v>483</v>
      </c>
      <c r="D225" s="234">
        <v>500</v>
      </c>
    </row>
    <row r="226" spans="1:4" ht="33.75" customHeight="1">
      <c r="A226" s="232" t="s">
        <v>865</v>
      </c>
      <c r="B226" s="233" t="s">
        <v>802</v>
      </c>
      <c r="C226" s="233"/>
      <c r="D226" s="234">
        <f>D227</f>
        <v>700</v>
      </c>
    </row>
    <row r="227" spans="1:4" ht="15">
      <c r="A227" s="232" t="s">
        <v>495</v>
      </c>
      <c r="B227" s="233" t="s">
        <v>802</v>
      </c>
      <c r="C227" s="233" t="s">
        <v>494</v>
      </c>
      <c r="D227" s="234">
        <v>700</v>
      </c>
    </row>
    <row r="228" spans="1:4" s="21" customFormat="1" ht="34.5" customHeight="1">
      <c r="A228" s="232" t="s">
        <v>866</v>
      </c>
      <c r="B228" s="233" t="s">
        <v>803</v>
      </c>
      <c r="C228" s="233"/>
      <c r="D228" s="234">
        <f>D229</f>
        <v>680</v>
      </c>
    </row>
    <row r="229" spans="1:4" s="21" customFormat="1" ht="24.75" customHeight="1">
      <c r="A229" s="232" t="s">
        <v>495</v>
      </c>
      <c r="B229" s="233" t="s">
        <v>803</v>
      </c>
      <c r="C229" s="233" t="s">
        <v>494</v>
      </c>
      <c r="D229" s="234">
        <v>680</v>
      </c>
    </row>
    <row r="230" spans="1:4" s="21" customFormat="1" ht="39" customHeight="1">
      <c r="A230" s="232" t="s">
        <v>688</v>
      </c>
      <c r="B230" s="233" t="s">
        <v>689</v>
      </c>
      <c r="C230" s="233"/>
      <c r="D230" s="234">
        <f>D231+D233+D235</f>
        <v>3750</v>
      </c>
    </row>
    <row r="231" spans="1:4" ht="39.75" customHeight="1">
      <c r="A231" s="232" t="s">
        <v>214</v>
      </c>
      <c r="B231" s="233" t="s">
        <v>709</v>
      </c>
      <c r="C231" s="233"/>
      <c r="D231" s="234">
        <f>D232</f>
        <v>1050</v>
      </c>
    </row>
    <row r="232" spans="1:4" ht="30.75">
      <c r="A232" s="232" t="s">
        <v>536</v>
      </c>
      <c r="B232" s="233" t="s">
        <v>709</v>
      </c>
      <c r="C232" s="233" t="s">
        <v>483</v>
      </c>
      <c r="D232" s="234">
        <v>1050</v>
      </c>
    </row>
    <row r="233" spans="1:4" ht="30.75">
      <c r="A233" s="232" t="s">
        <v>121</v>
      </c>
      <c r="B233" s="233" t="s">
        <v>710</v>
      </c>
      <c r="C233" s="233"/>
      <c r="D233" s="234">
        <f>D234</f>
        <v>1200</v>
      </c>
    </row>
    <row r="234" spans="1:4" ht="30.75">
      <c r="A234" s="232" t="s">
        <v>536</v>
      </c>
      <c r="B234" s="233" t="s">
        <v>710</v>
      </c>
      <c r="C234" s="233" t="s">
        <v>483</v>
      </c>
      <c r="D234" s="234">
        <v>1200</v>
      </c>
    </row>
    <row r="235" spans="1:4" ht="15">
      <c r="A235" s="232" t="s">
        <v>408</v>
      </c>
      <c r="B235" s="233" t="s">
        <v>711</v>
      </c>
      <c r="C235" s="233"/>
      <c r="D235" s="234">
        <f>D236</f>
        <v>1500</v>
      </c>
    </row>
    <row r="236" spans="1:4" ht="30.75">
      <c r="A236" s="232" t="s">
        <v>536</v>
      </c>
      <c r="B236" s="233" t="s">
        <v>711</v>
      </c>
      <c r="C236" s="233" t="s">
        <v>483</v>
      </c>
      <c r="D236" s="234">
        <v>1500</v>
      </c>
    </row>
    <row r="237" spans="1:4" s="21" customFormat="1" ht="35.25" customHeight="1">
      <c r="A237" s="232" t="s">
        <v>708</v>
      </c>
      <c r="B237" s="233" t="s">
        <v>712</v>
      </c>
      <c r="C237" s="233"/>
      <c r="D237" s="234">
        <f>D238+D240+D242</f>
        <v>2018.3</v>
      </c>
    </row>
    <row r="238" spans="1:4" ht="28.5" customHeight="1">
      <c r="A238" s="232" t="s">
        <v>808</v>
      </c>
      <c r="B238" s="233" t="s">
        <v>809</v>
      </c>
      <c r="C238" s="233"/>
      <c r="D238" s="234">
        <f>D239</f>
        <v>1464.1</v>
      </c>
    </row>
    <row r="239" spans="1:4" ht="21" customHeight="1">
      <c r="A239" s="232" t="s">
        <v>536</v>
      </c>
      <c r="B239" s="233" t="s">
        <v>809</v>
      </c>
      <c r="C239" s="233" t="s">
        <v>483</v>
      </c>
      <c r="D239" s="234">
        <v>1464.1</v>
      </c>
    </row>
    <row r="240" spans="1:4" ht="46.5">
      <c r="A240" s="232" t="s">
        <v>548</v>
      </c>
      <c r="B240" s="233" t="s">
        <v>713</v>
      </c>
      <c r="C240" s="233"/>
      <c r="D240" s="234">
        <f>D241</f>
        <v>504.2</v>
      </c>
    </row>
    <row r="241" spans="1:4" ht="24" customHeight="1">
      <c r="A241" s="232" t="s">
        <v>536</v>
      </c>
      <c r="B241" s="233" t="s">
        <v>713</v>
      </c>
      <c r="C241" s="233" t="s">
        <v>483</v>
      </c>
      <c r="D241" s="234">
        <v>504.2</v>
      </c>
    </row>
    <row r="242" spans="1:4" ht="51.75" customHeight="1">
      <c r="A242" s="232" t="s">
        <v>815</v>
      </c>
      <c r="B242" s="233" t="s">
        <v>814</v>
      </c>
      <c r="C242" s="233"/>
      <c r="D242" s="234">
        <f>D243</f>
        <v>50</v>
      </c>
    </row>
    <row r="243" spans="1:4" ht="24" customHeight="1">
      <c r="A243" s="232" t="s">
        <v>536</v>
      </c>
      <c r="B243" s="233" t="s">
        <v>814</v>
      </c>
      <c r="C243" s="233" t="s">
        <v>483</v>
      </c>
      <c r="D243" s="234">
        <v>50</v>
      </c>
    </row>
    <row r="244" spans="1:4" s="21" customFormat="1" ht="33" customHeight="1">
      <c r="A244" s="25" t="s">
        <v>255</v>
      </c>
      <c r="B244" s="242" t="s">
        <v>665</v>
      </c>
      <c r="C244" s="24"/>
      <c r="D244" s="27">
        <f>D245+D251</f>
        <v>74677</v>
      </c>
    </row>
    <row r="245" spans="1:4" s="21" customFormat="1" ht="24" customHeight="1">
      <c r="A245" s="232" t="s">
        <v>666</v>
      </c>
      <c r="B245" s="44" t="s">
        <v>667</v>
      </c>
      <c r="C245" s="233"/>
      <c r="D245" s="234">
        <f>D246+D249</f>
        <v>74407</v>
      </c>
    </row>
    <row r="246" spans="1:4" ht="15">
      <c r="A246" s="232" t="s">
        <v>147</v>
      </c>
      <c r="B246" s="233" t="s">
        <v>668</v>
      </c>
      <c r="C246" s="233"/>
      <c r="D246" s="234">
        <f>D247+D248</f>
        <v>20143</v>
      </c>
    </row>
    <row r="247" spans="1:4" ht="29.25" customHeight="1">
      <c r="A247" s="232" t="s">
        <v>536</v>
      </c>
      <c r="B247" s="233" t="s">
        <v>668</v>
      </c>
      <c r="C247" s="233" t="s">
        <v>483</v>
      </c>
      <c r="D247" s="234">
        <v>15396</v>
      </c>
    </row>
    <row r="248" spans="1:4" ht="15">
      <c r="A248" s="232" t="s">
        <v>29</v>
      </c>
      <c r="B248" s="233" t="s">
        <v>668</v>
      </c>
      <c r="C248" s="233" t="s">
        <v>493</v>
      </c>
      <c r="D248" s="234">
        <v>4747</v>
      </c>
    </row>
    <row r="249" spans="1:4" ht="50.25" customHeight="1">
      <c r="A249" s="232" t="s">
        <v>823</v>
      </c>
      <c r="B249" s="233" t="s">
        <v>822</v>
      </c>
      <c r="C249" s="233"/>
      <c r="D249" s="234">
        <f>D250</f>
        <v>54264</v>
      </c>
    </row>
    <row r="250" spans="1:4" ht="30.75">
      <c r="A250" s="232" t="s">
        <v>536</v>
      </c>
      <c r="B250" s="233" t="s">
        <v>822</v>
      </c>
      <c r="C250" s="233" t="s">
        <v>483</v>
      </c>
      <c r="D250" s="234">
        <v>54264</v>
      </c>
    </row>
    <row r="251" spans="1:4" ht="30.75">
      <c r="A251" s="232" t="s">
        <v>669</v>
      </c>
      <c r="B251" s="233" t="s">
        <v>670</v>
      </c>
      <c r="C251" s="233"/>
      <c r="D251" s="234">
        <f>D252</f>
        <v>270</v>
      </c>
    </row>
    <row r="252" spans="1:4" ht="15">
      <c r="A252" s="232" t="s">
        <v>510</v>
      </c>
      <c r="B252" s="44" t="s">
        <v>671</v>
      </c>
      <c r="C252" s="238"/>
      <c r="D252" s="234">
        <f>D253</f>
        <v>270</v>
      </c>
    </row>
    <row r="253" spans="1:4" ht="15">
      <c r="A253" s="232" t="s">
        <v>484</v>
      </c>
      <c r="B253" s="44" t="s">
        <v>671</v>
      </c>
      <c r="C253" s="233" t="s">
        <v>485</v>
      </c>
      <c r="D253" s="234">
        <v>270</v>
      </c>
    </row>
    <row r="254" spans="1:4" s="21" customFormat="1" ht="30.75">
      <c r="A254" s="25" t="s">
        <v>672</v>
      </c>
      <c r="B254" s="24" t="s">
        <v>673</v>
      </c>
      <c r="C254" s="24"/>
      <c r="D254" s="27">
        <v>0</v>
      </c>
    </row>
    <row r="255" spans="1:4" s="21" customFormat="1" ht="46.5">
      <c r="A255" s="25" t="s">
        <v>674</v>
      </c>
      <c r="B255" s="24" t="s">
        <v>675</v>
      </c>
      <c r="C255" s="24"/>
      <c r="D255" s="27">
        <f>D256+D259+D264</f>
        <v>2991</v>
      </c>
    </row>
    <row r="256" spans="1:4" s="21" customFormat="1" ht="46.5">
      <c r="A256" s="232" t="s">
        <v>721</v>
      </c>
      <c r="B256" s="233" t="s">
        <v>676</v>
      </c>
      <c r="C256" s="233"/>
      <c r="D256" s="234">
        <f>D257</f>
        <v>700</v>
      </c>
    </row>
    <row r="257" spans="1:4" ht="15">
      <c r="A257" s="232" t="s">
        <v>277</v>
      </c>
      <c r="B257" s="233" t="s">
        <v>677</v>
      </c>
      <c r="C257" s="233"/>
      <c r="D257" s="234">
        <f>D258</f>
        <v>700</v>
      </c>
    </row>
    <row r="258" spans="1:4" ht="15">
      <c r="A258" s="232" t="s">
        <v>484</v>
      </c>
      <c r="B258" s="233" t="s">
        <v>677</v>
      </c>
      <c r="C258" s="233" t="s">
        <v>485</v>
      </c>
      <c r="D258" s="234">
        <v>700</v>
      </c>
    </row>
    <row r="259" spans="1:4" ht="46.5">
      <c r="A259" s="232" t="s">
        <v>722</v>
      </c>
      <c r="B259" s="233" t="s">
        <v>678</v>
      </c>
      <c r="C259" s="233"/>
      <c r="D259" s="234">
        <f>D260</f>
        <v>2191</v>
      </c>
    </row>
    <row r="260" spans="1:4" ht="15">
      <c r="A260" s="232" t="s">
        <v>148</v>
      </c>
      <c r="B260" s="233" t="s">
        <v>679</v>
      </c>
      <c r="C260" s="233"/>
      <c r="D260" s="234">
        <f>D261+D262+D263</f>
        <v>2191</v>
      </c>
    </row>
    <row r="261" spans="1:4" ht="50.25" customHeight="1">
      <c r="A261" s="232" t="s">
        <v>481</v>
      </c>
      <c r="B261" s="233" t="s">
        <v>679</v>
      </c>
      <c r="C261" s="233" t="s">
        <v>482</v>
      </c>
      <c r="D261" s="234">
        <v>1842</v>
      </c>
    </row>
    <row r="262" spans="1:4" ht="16.5" customHeight="1">
      <c r="A262" s="232" t="s">
        <v>536</v>
      </c>
      <c r="B262" s="233" t="s">
        <v>679</v>
      </c>
      <c r="C262" s="233" t="s">
        <v>483</v>
      </c>
      <c r="D262" s="234">
        <v>344</v>
      </c>
    </row>
    <row r="263" spans="1:4" ht="16.5" customHeight="1">
      <c r="A263" s="232" t="s">
        <v>484</v>
      </c>
      <c r="B263" s="233" t="s">
        <v>679</v>
      </c>
      <c r="C263" s="233" t="s">
        <v>485</v>
      </c>
      <c r="D263" s="234">
        <v>5</v>
      </c>
    </row>
    <row r="264" spans="1:4" ht="30.75">
      <c r="A264" s="232" t="s">
        <v>769</v>
      </c>
      <c r="B264" s="233" t="s">
        <v>770</v>
      </c>
      <c r="C264" s="233"/>
      <c r="D264" s="234">
        <f>D265</f>
        <v>100</v>
      </c>
    </row>
    <row r="265" spans="1:4" ht="30.75">
      <c r="A265" s="232" t="s">
        <v>799</v>
      </c>
      <c r="B265" s="233" t="s">
        <v>771</v>
      </c>
      <c r="C265" s="233"/>
      <c r="D265" s="234">
        <f>D266</f>
        <v>100</v>
      </c>
    </row>
    <row r="266" spans="1:4" ht="24" customHeight="1">
      <c r="A266" s="232" t="s">
        <v>536</v>
      </c>
      <c r="B266" s="233" t="s">
        <v>771</v>
      </c>
      <c r="C266" s="233" t="s">
        <v>483</v>
      </c>
      <c r="D266" s="234">
        <v>100</v>
      </c>
    </row>
    <row r="267" spans="1:4" ht="30.75">
      <c r="A267" s="25" t="s">
        <v>680</v>
      </c>
      <c r="B267" s="24" t="s">
        <v>681</v>
      </c>
      <c r="C267" s="24"/>
      <c r="D267" s="27">
        <f>D268+D271+D272</f>
        <v>950</v>
      </c>
    </row>
    <row r="268" spans="1:4" ht="46.5">
      <c r="A268" s="232" t="s">
        <v>723</v>
      </c>
      <c r="B268" s="233" t="s">
        <v>682</v>
      </c>
      <c r="C268" s="24"/>
      <c r="D268" s="234">
        <f>D269</f>
        <v>760</v>
      </c>
    </row>
    <row r="269" spans="1:4" ht="15">
      <c r="A269" s="232" t="s">
        <v>148</v>
      </c>
      <c r="B269" s="233" t="s">
        <v>683</v>
      </c>
      <c r="C269" s="233"/>
      <c r="D269" s="234">
        <f>D270</f>
        <v>760</v>
      </c>
    </row>
    <row r="270" spans="1:4" ht="18" customHeight="1">
      <c r="A270" s="232" t="s">
        <v>536</v>
      </c>
      <c r="B270" s="233" t="s">
        <v>683</v>
      </c>
      <c r="C270" s="233" t="s">
        <v>483</v>
      </c>
      <c r="D270" s="234">
        <v>760</v>
      </c>
    </row>
    <row r="271" spans="1:4" ht="30.75">
      <c r="A271" s="232" t="s">
        <v>724</v>
      </c>
      <c r="B271" s="233" t="s">
        <v>684</v>
      </c>
      <c r="C271" s="233"/>
      <c r="D271" s="234">
        <v>0</v>
      </c>
    </row>
    <row r="272" spans="1:4" ht="30.75">
      <c r="A272" s="232" t="s">
        <v>685</v>
      </c>
      <c r="B272" s="233" t="s">
        <v>687</v>
      </c>
      <c r="C272" s="233"/>
      <c r="D272" s="234">
        <f>D273</f>
        <v>190</v>
      </c>
    </row>
    <row r="273" spans="1:4" ht="15">
      <c r="A273" s="232" t="s">
        <v>161</v>
      </c>
      <c r="B273" s="233" t="s">
        <v>686</v>
      </c>
      <c r="C273" s="233"/>
      <c r="D273" s="234">
        <f>D274</f>
        <v>190</v>
      </c>
    </row>
    <row r="274" spans="1:4" ht="30.75">
      <c r="A274" s="232" t="s">
        <v>490</v>
      </c>
      <c r="B274" s="233" t="s">
        <v>686</v>
      </c>
      <c r="C274" s="233" t="s">
        <v>491</v>
      </c>
      <c r="D274" s="234">
        <v>190</v>
      </c>
    </row>
    <row r="275" spans="1:4" ht="15">
      <c r="A275" s="25" t="s">
        <v>559</v>
      </c>
      <c r="B275" s="24"/>
      <c r="C275" s="24"/>
      <c r="D275" s="27">
        <f>D12+D77+D91+D102+D112+D116+D144+D161+D185+D244+D254+D255+D267</f>
        <v>1363875.4</v>
      </c>
    </row>
    <row r="276" spans="1:4" s="47" customFormat="1" ht="21" customHeight="1">
      <c r="A276" s="314" t="s">
        <v>89</v>
      </c>
      <c r="B276" s="314"/>
      <c r="C276" s="314"/>
      <c r="D276" s="314"/>
    </row>
    <row r="277" ht="15">
      <c r="D277" s="30"/>
    </row>
    <row r="278" ht="15">
      <c r="D278" s="30"/>
    </row>
    <row r="279" ht="15">
      <c r="D279" s="30"/>
    </row>
    <row r="280" ht="15">
      <c r="D280" s="30"/>
    </row>
    <row r="281" ht="15">
      <c r="D281" s="30"/>
    </row>
    <row r="282" ht="15">
      <c r="D282" s="30"/>
    </row>
    <row r="283" ht="15">
      <c r="D283" s="30"/>
    </row>
    <row r="284" ht="15">
      <c r="D284" s="30"/>
    </row>
    <row r="285" ht="15">
      <c r="D285" s="30"/>
    </row>
    <row r="286" ht="15">
      <c r="D286" s="30"/>
    </row>
    <row r="287" ht="15">
      <c r="D287" s="30"/>
    </row>
    <row r="288" ht="15">
      <c r="D288" s="30"/>
    </row>
    <row r="289" ht="15">
      <c r="D289" s="30"/>
    </row>
    <row r="290" ht="15">
      <c r="D290" s="30"/>
    </row>
    <row r="291" ht="15">
      <c r="D291" s="30"/>
    </row>
    <row r="292" ht="15">
      <c r="D292" s="30"/>
    </row>
    <row r="293" ht="15">
      <c r="D293" s="30"/>
    </row>
    <row r="294" ht="15">
      <c r="D294" s="30"/>
    </row>
    <row r="295" ht="15">
      <c r="D295" s="30"/>
    </row>
    <row r="296" ht="15">
      <c r="D296" s="30"/>
    </row>
    <row r="297" ht="15">
      <c r="D297" s="30"/>
    </row>
    <row r="298" ht="15">
      <c r="D298" s="30"/>
    </row>
    <row r="299" ht="15">
      <c r="D299" s="30"/>
    </row>
    <row r="300" ht="15">
      <c r="D300" s="30"/>
    </row>
    <row r="301" ht="15">
      <c r="D301" s="30"/>
    </row>
    <row r="302" ht="15">
      <c r="D302" s="30"/>
    </row>
    <row r="303" ht="15">
      <c r="D303" s="30"/>
    </row>
    <row r="304" ht="15">
      <c r="D304" s="30"/>
    </row>
    <row r="305" ht="15">
      <c r="D305" s="30"/>
    </row>
    <row r="306" ht="15">
      <c r="D306" s="30"/>
    </row>
    <row r="307" ht="15">
      <c r="D307" s="30"/>
    </row>
    <row r="308" ht="15">
      <c r="D308" s="30"/>
    </row>
    <row r="309" ht="15">
      <c r="D309" s="30"/>
    </row>
    <row r="310" ht="15">
      <c r="D310" s="30"/>
    </row>
    <row r="311" ht="15">
      <c r="D311" s="30"/>
    </row>
    <row r="312" ht="15">
      <c r="D312" s="30"/>
    </row>
    <row r="313" ht="15">
      <c r="D313" s="30"/>
    </row>
    <row r="314" ht="15">
      <c r="D314" s="30"/>
    </row>
    <row r="315" ht="15">
      <c r="D315" s="30"/>
    </row>
    <row r="316" ht="15">
      <c r="D316" s="30"/>
    </row>
    <row r="317" ht="15">
      <c r="D317" s="30"/>
    </row>
    <row r="318" ht="15">
      <c r="D318" s="30"/>
    </row>
    <row r="319" ht="15">
      <c r="D319" s="30"/>
    </row>
    <row r="320" ht="15">
      <c r="D320" s="30"/>
    </row>
    <row r="321" ht="15">
      <c r="D321" s="30"/>
    </row>
    <row r="322" ht="15">
      <c r="D322" s="30"/>
    </row>
    <row r="323" ht="15">
      <c r="D323" s="30"/>
    </row>
    <row r="324" ht="15">
      <c r="D324" s="30"/>
    </row>
    <row r="325" ht="15">
      <c r="D325" s="30"/>
    </row>
    <row r="326" ht="15">
      <c r="D326" s="30"/>
    </row>
    <row r="327" ht="15">
      <c r="D327" s="30"/>
    </row>
    <row r="328" ht="15">
      <c r="D328" s="30"/>
    </row>
    <row r="329" ht="15">
      <c r="D329" s="30"/>
    </row>
    <row r="330" ht="15">
      <c r="D330" s="30"/>
    </row>
    <row r="331" ht="15">
      <c r="D331" s="30"/>
    </row>
    <row r="332" ht="15">
      <c r="D332" s="30"/>
    </row>
    <row r="333" ht="15">
      <c r="D333" s="30"/>
    </row>
    <row r="334" ht="15">
      <c r="D334" s="30"/>
    </row>
    <row r="335" ht="15">
      <c r="D335" s="30"/>
    </row>
    <row r="336" ht="15">
      <c r="D336" s="30"/>
    </row>
    <row r="337" ht="15">
      <c r="D337" s="30"/>
    </row>
    <row r="338" ht="15">
      <c r="D338" s="30"/>
    </row>
    <row r="339" ht="15">
      <c r="D339" s="30"/>
    </row>
    <row r="340" ht="15">
      <c r="D340" s="30"/>
    </row>
    <row r="341" ht="15">
      <c r="D341" s="30"/>
    </row>
    <row r="342" ht="15">
      <c r="D342" s="30"/>
    </row>
    <row r="343" ht="15">
      <c r="D343" s="30"/>
    </row>
    <row r="344" ht="15">
      <c r="D344" s="30"/>
    </row>
    <row r="345" ht="15">
      <c r="D345" s="30"/>
    </row>
    <row r="346" ht="15">
      <c r="D346" s="30"/>
    </row>
    <row r="347" ht="15">
      <c r="D347" s="30"/>
    </row>
    <row r="348" ht="15">
      <c r="D348" s="30"/>
    </row>
    <row r="349" ht="15">
      <c r="D349" s="30"/>
    </row>
    <row r="350" ht="15">
      <c r="D350" s="30"/>
    </row>
    <row r="351" ht="15">
      <c r="D351" s="30"/>
    </row>
    <row r="352" ht="15">
      <c r="D352" s="30"/>
    </row>
    <row r="353" ht="15">
      <c r="D353" s="30"/>
    </row>
    <row r="354" ht="15">
      <c r="D354" s="30"/>
    </row>
    <row r="355" ht="15">
      <c r="D355" s="30"/>
    </row>
    <row r="356" ht="15">
      <c r="D356" s="30"/>
    </row>
    <row r="357" ht="15">
      <c r="D357" s="30"/>
    </row>
    <row r="358" ht="15">
      <c r="D358" s="30"/>
    </row>
    <row r="359" ht="15">
      <c r="D359" s="30"/>
    </row>
    <row r="360" ht="15">
      <c r="D360" s="30"/>
    </row>
    <row r="361" ht="15">
      <c r="D361" s="30"/>
    </row>
    <row r="362" ht="15">
      <c r="D362" s="30"/>
    </row>
    <row r="363" ht="15">
      <c r="D363" s="30"/>
    </row>
    <row r="364" ht="15">
      <c r="D364" s="30"/>
    </row>
    <row r="365" ht="15">
      <c r="D365" s="30"/>
    </row>
    <row r="366" ht="15">
      <c r="D366" s="30"/>
    </row>
    <row r="367" ht="15">
      <c r="D367" s="30"/>
    </row>
    <row r="368" ht="15">
      <c r="D368" s="30"/>
    </row>
    <row r="369" ht="15">
      <c r="D369" s="30"/>
    </row>
    <row r="370" ht="15">
      <c r="D370" s="30"/>
    </row>
    <row r="371" ht="15">
      <c r="D371" s="30"/>
    </row>
    <row r="372" ht="15">
      <c r="D372" s="30"/>
    </row>
    <row r="373" ht="15">
      <c r="D373" s="30"/>
    </row>
    <row r="374" ht="15">
      <c r="D374" s="30"/>
    </row>
    <row r="375" ht="15">
      <c r="D375" s="30"/>
    </row>
    <row r="376" ht="15">
      <c r="D376" s="30"/>
    </row>
    <row r="377" ht="15">
      <c r="D377" s="30"/>
    </row>
    <row r="378" ht="15">
      <c r="D378" s="30"/>
    </row>
    <row r="379" ht="15">
      <c r="D379" s="30"/>
    </row>
    <row r="380" ht="15">
      <c r="D380" s="30"/>
    </row>
    <row r="381" ht="15">
      <c r="D381" s="30"/>
    </row>
    <row r="382" ht="15">
      <c r="D382" s="30"/>
    </row>
    <row r="383" ht="15">
      <c r="D383" s="30"/>
    </row>
    <row r="384" ht="15">
      <c r="D384" s="30"/>
    </row>
    <row r="385" ht="15">
      <c r="D385" s="30"/>
    </row>
    <row r="386" ht="15">
      <c r="D386" s="30"/>
    </row>
    <row r="387" ht="15">
      <c r="D387" s="30"/>
    </row>
    <row r="388" ht="15">
      <c r="D388" s="30"/>
    </row>
    <row r="389" ht="15">
      <c r="D389" s="30"/>
    </row>
    <row r="390" ht="15">
      <c r="D390" s="30"/>
    </row>
    <row r="391" ht="15">
      <c r="D391" s="30"/>
    </row>
    <row r="392" ht="15">
      <c r="D392" s="30"/>
    </row>
    <row r="393" ht="15">
      <c r="D393" s="30"/>
    </row>
    <row r="394" ht="15">
      <c r="D394" s="30"/>
    </row>
    <row r="395" ht="15">
      <c r="D395" s="30"/>
    </row>
    <row r="396" ht="15">
      <c r="D396" s="30"/>
    </row>
    <row r="397" ht="15">
      <c r="D397" s="30"/>
    </row>
    <row r="398" ht="15">
      <c r="D398" s="30"/>
    </row>
    <row r="399" ht="15">
      <c r="D399" s="30"/>
    </row>
    <row r="400" ht="15">
      <c r="D400" s="30"/>
    </row>
    <row r="401" ht="15">
      <c r="D401" s="30"/>
    </row>
    <row r="402" ht="15">
      <c r="D402" s="30"/>
    </row>
    <row r="403" ht="15">
      <c r="D403" s="30"/>
    </row>
    <row r="404" ht="15">
      <c r="D404" s="30"/>
    </row>
    <row r="405" ht="15">
      <c r="D405" s="30"/>
    </row>
    <row r="406" ht="15">
      <c r="D406" s="30"/>
    </row>
    <row r="407" ht="15">
      <c r="D407" s="30"/>
    </row>
    <row r="408" ht="15">
      <c r="D408" s="30"/>
    </row>
    <row r="409" ht="15">
      <c r="D409" s="30"/>
    </row>
    <row r="410" ht="15">
      <c r="D410" s="30"/>
    </row>
    <row r="411" ht="15">
      <c r="D411" s="30"/>
    </row>
    <row r="412" ht="15">
      <c r="D412" s="30"/>
    </row>
    <row r="413" ht="15">
      <c r="D413" s="30"/>
    </row>
    <row r="414" ht="15">
      <c r="D414" s="30"/>
    </row>
    <row r="415" ht="15">
      <c r="D415" s="30"/>
    </row>
    <row r="416" ht="15">
      <c r="D416" s="30"/>
    </row>
    <row r="417" ht="15">
      <c r="D417" s="30"/>
    </row>
    <row r="418" ht="15">
      <c r="D418" s="30"/>
    </row>
    <row r="419" ht="15">
      <c r="D419" s="30"/>
    </row>
    <row r="420" ht="15">
      <c r="D420" s="30"/>
    </row>
    <row r="421" ht="15">
      <c r="D421" s="30"/>
    </row>
    <row r="422" ht="15">
      <c r="D422" s="30"/>
    </row>
    <row r="423" ht="15">
      <c r="D423" s="30"/>
    </row>
    <row r="424" ht="15">
      <c r="D424" s="30"/>
    </row>
    <row r="425" ht="15">
      <c r="D425" s="30"/>
    </row>
    <row r="426" ht="15">
      <c r="D426" s="30"/>
    </row>
    <row r="427" ht="15">
      <c r="D427" s="30"/>
    </row>
    <row r="428" ht="15">
      <c r="D428" s="30"/>
    </row>
    <row r="429" ht="15">
      <c r="D429" s="30"/>
    </row>
    <row r="430" ht="15">
      <c r="D430" s="30"/>
    </row>
    <row r="431" ht="15">
      <c r="D431" s="30"/>
    </row>
    <row r="432" ht="15">
      <c r="D432" s="30"/>
    </row>
    <row r="433" ht="15">
      <c r="D433" s="30"/>
    </row>
    <row r="434" ht="15">
      <c r="D434" s="30"/>
    </row>
    <row r="435" ht="15">
      <c r="D435" s="30"/>
    </row>
    <row r="436" ht="15">
      <c r="D436" s="30"/>
    </row>
    <row r="437" ht="15">
      <c r="D437" s="30"/>
    </row>
    <row r="438" ht="15">
      <c r="D438" s="30"/>
    </row>
    <row r="439" ht="15">
      <c r="D439" s="30"/>
    </row>
    <row r="440" ht="15">
      <c r="D440" s="30"/>
    </row>
    <row r="441" ht="15">
      <c r="D441" s="30"/>
    </row>
    <row r="442" ht="15">
      <c r="D442" s="30"/>
    </row>
    <row r="443" ht="15">
      <c r="D443" s="30"/>
    </row>
    <row r="444" ht="15">
      <c r="D444" s="30"/>
    </row>
    <row r="445" ht="15">
      <c r="D445" s="30"/>
    </row>
    <row r="446" ht="15">
      <c r="D446" s="30"/>
    </row>
    <row r="447" ht="15">
      <c r="D447" s="30"/>
    </row>
    <row r="448" ht="15">
      <c r="D448" s="30"/>
    </row>
    <row r="449" ht="15">
      <c r="D449" s="30"/>
    </row>
    <row r="450" ht="15">
      <c r="D450" s="30"/>
    </row>
    <row r="451" ht="15">
      <c r="D451" s="30"/>
    </row>
    <row r="452" ht="15">
      <c r="D452" s="30"/>
    </row>
    <row r="453" ht="15">
      <c r="D453" s="30"/>
    </row>
    <row r="454" ht="15">
      <c r="D454" s="30"/>
    </row>
    <row r="455" ht="15">
      <c r="D455" s="30"/>
    </row>
    <row r="456" ht="15">
      <c r="D456" s="30"/>
    </row>
    <row r="457" ht="15">
      <c r="D457" s="30"/>
    </row>
    <row r="458" ht="15">
      <c r="D458" s="30"/>
    </row>
    <row r="459" ht="15">
      <c r="D459" s="30"/>
    </row>
    <row r="460" ht="15">
      <c r="D460" s="30"/>
    </row>
    <row r="461" ht="15">
      <c r="D461" s="30"/>
    </row>
  </sheetData>
  <sheetProtection/>
  <mergeCells count="9">
    <mergeCell ref="A5:D5"/>
    <mergeCell ref="A276:D276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4"/>
  <sheetViews>
    <sheetView zoomScale="85" zoomScaleNormal="85" zoomScalePageLayoutView="0" workbookViewId="0" topLeftCell="A62">
      <selection activeCell="H70" sqref="H70"/>
    </sheetView>
  </sheetViews>
  <sheetFormatPr defaultColWidth="9.125" defaultRowHeight="12.75"/>
  <cols>
    <col min="1" max="1" width="69.50390625" style="20" customWidth="1"/>
    <col min="2" max="2" width="15.875" style="1" customWidth="1"/>
    <col min="3" max="3" width="5.125" style="1" customWidth="1"/>
    <col min="4" max="5" width="13.625" style="1" customWidth="1"/>
    <col min="6" max="6" width="13.50390625" style="1" hidden="1" customWidth="1"/>
    <col min="7" max="16384" width="9.125" style="1" customWidth="1"/>
  </cols>
  <sheetData>
    <row r="1" spans="1:6" s="93" customFormat="1" ht="15">
      <c r="A1" s="317" t="s">
        <v>192</v>
      </c>
      <c r="B1" s="317"/>
      <c r="C1" s="317"/>
      <c r="D1" s="317"/>
      <c r="E1" s="317"/>
      <c r="F1" s="317"/>
    </row>
    <row r="2" spans="1:6" s="93" customFormat="1" ht="15">
      <c r="A2" s="317" t="s">
        <v>191</v>
      </c>
      <c r="B2" s="317"/>
      <c r="C2" s="317"/>
      <c r="D2" s="317"/>
      <c r="E2" s="317"/>
      <c r="F2" s="317"/>
    </row>
    <row r="3" spans="1:6" s="93" customFormat="1" ht="15">
      <c r="A3" s="317" t="s">
        <v>193</v>
      </c>
      <c r="B3" s="317"/>
      <c r="C3" s="317"/>
      <c r="D3" s="317"/>
      <c r="E3" s="317"/>
      <c r="F3" s="317"/>
    </row>
    <row r="4" spans="1:6" s="93" customFormat="1" ht="15">
      <c r="A4" s="317" t="s">
        <v>194</v>
      </c>
      <c r="B4" s="317"/>
      <c r="C4" s="317"/>
      <c r="D4" s="317"/>
      <c r="E4" s="317"/>
      <c r="F4" s="317"/>
    </row>
    <row r="5" spans="1:6" s="93" customFormat="1" ht="15">
      <c r="A5" s="317" t="s">
        <v>830</v>
      </c>
      <c r="B5" s="317"/>
      <c r="C5" s="317"/>
      <c r="D5" s="317"/>
      <c r="E5" s="317"/>
      <c r="F5" s="317"/>
    </row>
    <row r="6" s="93" customFormat="1" ht="15">
      <c r="A6" s="88"/>
    </row>
    <row r="7" spans="1:6" s="93" customFormat="1" ht="78" customHeight="1">
      <c r="A7" s="267" t="s">
        <v>831</v>
      </c>
      <c r="B7" s="267"/>
      <c r="C7" s="267"/>
      <c r="D7" s="267"/>
      <c r="E7" s="267"/>
      <c r="F7" s="318"/>
    </row>
    <row r="8" spans="1:6" s="93" customFormat="1" ht="15">
      <c r="A8" s="316" t="s">
        <v>186</v>
      </c>
      <c r="B8" s="316"/>
      <c r="C8" s="316"/>
      <c r="D8" s="316"/>
      <c r="E8" s="316"/>
      <c r="F8" s="316"/>
    </row>
    <row r="9" spans="1:5" s="90" customFormat="1" ht="15">
      <c r="A9" s="306" t="s">
        <v>76</v>
      </c>
      <c r="B9" s="306" t="s">
        <v>888</v>
      </c>
      <c r="C9" s="306" t="s">
        <v>340</v>
      </c>
      <c r="D9" s="308" t="s">
        <v>60</v>
      </c>
      <c r="E9" s="309"/>
    </row>
    <row r="10" spans="1:5" s="90" customFormat="1" ht="15">
      <c r="A10" s="307"/>
      <c r="B10" s="307"/>
      <c r="C10" s="307"/>
      <c r="D10" s="49">
        <v>2018</v>
      </c>
      <c r="E10" s="49">
        <v>2019</v>
      </c>
    </row>
    <row r="11" spans="1:5" s="90" customFormat="1" ht="15">
      <c r="A11" s="44">
        <v>1</v>
      </c>
      <c r="B11" s="44">
        <v>2</v>
      </c>
      <c r="C11" s="44">
        <v>3</v>
      </c>
      <c r="D11" s="49">
        <v>4</v>
      </c>
      <c r="E11" s="49">
        <v>5</v>
      </c>
    </row>
    <row r="12" spans="1:6" s="21" customFormat="1" ht="46.5">
      <c r="A12" s="25" t="s">
        <v>122</v>
      </c>
      <c r="B12" s="24" t="s">
        <v>560</v>
      </c>
      <c r="C12" s="24"/>
      <c r="D12" s="27">
        <f>D13+D22+D33+D59+D72+D36+D44+D50+D54</f>
        <v>935771.7999999999</v>
      </c>
      <c r="E12" s="27">
        <f>E13+E22+E33+E59+E72+E36+E44+E50+E54</f>
        <v>939834.2999999999</v>
      </c>
      <c r="F12" s="26"/>
    </row>
    <row r="13" spans="1:6" s="21" customFormat="1" ht="30.75">
      <c r="A13" s="232" t="s">
        <v>561</v>
      </c>
      <c r="B13" s="233" t="s">
        <v>562</v>
      </c>
      <c r="C13" s="233"/>
      <c r="D13" s="234">
        <f>D14+D16+D18+D20</f>
        <v>289526.5</v>
      </c>
      <c r="E13" s="234">
        <f>E14+E16+E18+E20</f>
        <v>290924.5</v>
      </c>
      <c r="F13" s="26"/>
    </row>
    <row r="14" spans="1:5" s="26" customFormat="1" ht="202.5">
      <c r="A14" s="232" t="s">
        <v>211</v>
      </c>
      <c r="B14" s="233" t="s">
        <v>563</v>
      </c>
      <c r="C14" s="233"/>
      <c r="D14" s="234">
        <f>D15</f>
        <v>152748.7</v>
      </c>
      <c r="E14" s="234">
        <f>E15</f>
        <v>152748.7</v>
      </c>
    </row>
    <row r="15" spans="1:6" s="26" customFormat="1" ht="30.75">
      <c r="A15" s="232" t="s">
        <v>490</v>
      </c>
      <c r="B15" s="233" t="s">
        <v>563</v>
      </c>
      <c r="C15" s="233" t="s">
        <v>491</v>
      </c>
      <c r="D15" s="234">
        <v>152748.7</v>
      </c>
      <c r="E15" s="234">
        <v>152748.7</v>
      </c>
      <c r="F15" s="26" t="s">
        <v>206</v>
      </c>
    </row>
    <row r="16" spans="1:5" s="26" customFormat="1" ht="202.5">
      <c r="A16" s="232" t="s">
        <v>249</v>
      </c>
      <c r="B16" s="233" t="s">
        <v>564</v>
      </c>
      <c r="C16" s="233"/>
      <c r="D16" s="234">
        <f>D17</f>
        <v>1800.1</v>
      </c>
      <c r="E16" s="234">
        <f>E17</f>
        <v>1800.1</v>
      </c>
    </row>
    <row r="17" spans="1:6" s="26" customFormat="1" ht="30.75">
      <c r="A17" s="232" t="s">
        <v>490</v>
      </c>
      <c r="B17" s="233" t="s">
        <v>564</v>
      </c>
      <c r="C17" s="233" t="s">
        <v>491</v>
      </c>
      <c r="D17" s="234">
        <v>1800.1</v>
      </c>
      <c r="E17" s="234">
        <v>1800.1</v>
      </c>
      <c r="F17" s="26" t="s">
        <v>206</v>
      </c>
    </row>
    <row r="18" spans="1:5" s="26" customFormat="1" ht="234">
      <c r="A18" s="232" t="s">
        <v>528</v>
      </c>
      <c r="B18" s="233" t="s">
        <v>565</v>
      </c>
      <c r="C18" s="233"/>
      <c r="D18" s="234">
        <f>D19</f>
        <v>46467.7</v>
      </c>
      <c r="E18" s="234">
        <f>E19</f>
        <v>46467.7</v>
      </c>
    </row>
    <row r="19" spans="1:6" s="26" customFormat="1" ht="30.75">
      <c r="A19" s="232" t="s">
        <v>490</v>
      </c>
      <c r="B19" s="233" t="s">
        <v>565</v>
      </c>
      <c r="C19" s="233" t="s">
        <v>491</v>
      </c>
      <c r="D19" s="234">
        <v>46467.7</v>
      </c>
      <c r="E19" s="234">
        <v>46467.7</v>
      </c>
      <c r="F19" s="26" t="s">
        <v>206</v>
      </c>
    </row>
    <row r="20" spans="1:5" s="26" customFormat="1" ht="15">
      <c r="A20" s="232" t="s">
        <v>79</v>
      </c>
      <c r="B20" s="233" t="s">
        <v>566</v>
      </c>
      <c r="C20" s="233"/>
      <c r="D20" s="234">
        <f>D21</f>
        <v>88510</v>
      </c>
      <c r="E20" s="234">
        <f>E21</f>
        <v>89908</v>
      </c>
    </row>
    <row r="21" spans="1:6" s="26" customFormat="1" ht="30.75">
      <c r="A21" s="232" t="s">
        <v>490</v>
      </c>
      <c r="B21" s="233" t="s">
        <v>566</v>
      </c>
      <c r="C21" s="233" t="s">
        <v>491</v>
      </c>
      <c r="D21" s="234">
        <v>88510</v>
      </c>
      <c r="E21" s="234">
        <v>89908</v>
      </c>
      <c r="F21" s="26" t="s">
        <v>530</v>
      </c>
    </row>
    <row r="22" spans="1:6" s="21" customFormat="1" ht="30.75">
      <c r="A22" s="232" t="s">
        <v>568</v>
      </c>
      <c r="B22" s="233" t="s">
        <v>569</v>
      </c>
      <c r="C22" s="233"/>
      <c r="D22" s="234">
        <f>D23+D25+D27+D29+D31</f>
        <v>465327.69999999995</v>
      </c>
      <c r="E22" s="234">
        <f>E23+E25+E27+E29+E31</f>
        <v>467804.69999999995</v>
      </c>
      <c r="F22" s="26"/>
    </row>
    <row r="23" spans="1:5" s="26" customFormat="1" ht="171">
      <c r="A23" s="232" t="s">
        <v>250</v>
      </c>
      <c r="B23" s="233" t="s">
        <v>570</v>
      </c>
      <c r="C23" s="233"/>
      <c r="D23" s="234">
        <f>D24</f>
        <v>298468.3</v>
      </c>
      <c r="E23" s="234">
        <f>E24</f>
        <v>298468.3</v>
      </c>
    </row>
    <row r="24" spans="1:6" s="26" customFormat="1" ht="30.75">
      <c r="A24" s="232" t="s">
        <v>490</v>
      </c>
      <c r="B24" s="233" t="s">
        <v>570</v>
      </c>
      <c r="C24" s="233" t="s">
        <v>491</v>
      </c>
      <c r="D24" s="234">
        <v>298468.3</v>
      </c>
      <c r="E24" s="234">
        <v>298468.3</v>
      </c>
      <c r="F24" s="26" t="s">
        <v>206</v>
      </c>
    </row>
    <row r="25" spans="1:5" s="26" customFormat="1" ht="171">
      <c r="A25" s="232" t="s">
        <v>518</v>
      </c>
      <c r="B25" s="233" t="s">
        <v>571</v>
      </c>
      <c r="C25" s="233"/>
      <c r="D25" s="234">
        <f>D26</f>
        <v>5394.6</v>
      </c>
      <c r="E25" s="234">
        <f>E26</f>
        <v>5394.6</v>
      </c>
    </row>
    <row r="26" spans="1:6" s="26" customFormat="1" ht="30.75">
      <c r="A26" s="232" t="s">
        <v>490</v>
      </c>
      <c r="B26" s="233" t="s">
        <v>571</v>
      </c>
      <c r="C26" s="233" t="s">
        <v>491</v>
      </c>
      <c r="D26" s="234">
        <v>5394.6</v>
      </c>
      <c r="E26" s="234">
        <v>5394.6</v>
      </c>
      <c r="F26" s="26" t="s">
        <v>206</v>
      </c>
    </row>
    <row r="27" spans="1:5" s="26" customFormat="1" ht="198" customHeight="1">
      <c r="A27" s="232" t="s">
        <v>529</v>
      </c>
      <c r="B27" s="233" t="s">
        <v>572</v>
      </c>
      <c r="C27" s="233"/>
      <c r="D27" s="234">
        <f>D28</f>
        <v>33302.8</v>
      </c>
      <c r="E27" s="234">
        <f>E28</f>
        <v>33302.8</v>
      </c>
    </row>
    <row r="28" spans="1:6" s="26" customFormat="1" ht="30.75">
      <c r="A28" s="232" t="s">
        <v>490</v>
      </c>
      <c r="B28" s="233" t="s">
        <v>572</v>
      </c>
      <c r="C28" s="233" t="s">
        <v>491</v>
      </c>
      <c r="D28" s="234">
        <v>33302.8</v>
      </c>
      <c r="E28" s="234">
        <v>33302.8</v>
      </c>
      <c r="F28" s="26" t="s">
        <v>206</v>
      </c>
    </row>
    <row r="29" spans="1:5" s="26" customFormat="1" ht="30.75">
      <c r="A29" s="232" t="s">
        <v>492</v>
      </c>
      <c r="B29" s="233" t="s">
        <v>573</v>
      </c>
      <c r="C29" s="233"/>
      <c r="D29" s="234">
        <f>D30</f>
        <v>128162</v>
      </c>
      <c r="E29" s="234">
        <f>E30</f>
        <v>130639</v>
      </c>
    </row>
    <row r="30" spans="1:6" s="26" customFormat="1" ht="30.75">
      <c r="A30" s="232" t="s">
        <v>490</v>
      </c>
      <c r="B30" s="233" t="s">
        <v>573</v>
      </c>
      <c r="C30" s="233" t="s">
        <v>491</v>
      </c>
      <c r="D30" s="234">
        <v>128162</v>
      </c>
      <c r="E30" s="234">
        <v>130639</v>
      </c>
      <c r="F30" s="26" t="s">
        <v>530</v>
      </c>
    </row>
    <row r="31" spans="1:5" s="26" customFormat="1" ht="46.5">
      <c r="A31" s="232" t="s">
        <v>248</v>
      </c>
      <c r="B31" s="233" t="s">
        <v>574</v>
      </c>
      <c r="C31" s="233"/>
      <c r="D31" s="234">
        <f>D32</f>
        <v>0</v>
      </c>
      <c r="E31" s="234">
        <f>E32</f>
        <v>0</v>
      </c>
    </row>
    <row r="32" spans="1:6" s="26" customFormat="1" ht="30.75">
      <c r="A32" s="232" t="s">
        <v>490</v>
      </c>
      <c r="B32" s="233" t="s">
        <v>574</v>
      </c>
      <c r="C32" s="233" t="s">
        <v>491</v>
      </c>
      <c r="D32" s="234">
        <v>0</v>
      </c>
      <c r="E32" s="234">
        <v>0</v>
      </c>
      <c r="F32" s="26" t="s">
        <v>206</v>
      </c>
    </row>
    <row r="33" spans="1:6" s="21" customFormat="1" ht="30.75">
      <c r="A33" s="232" t="s">
        <v>575</v>
      </c>
      <c r="B33" s="233" t="s">
        <v>576</v>
      </c>
      <c r="C33" s="233"/>
      <c r="D33" s="234">
        <f>D34</f>
        <v>57348</v>
      </c>
      <c r="E33" s="234">
        <f>E34</f>
        <v>57531</v>
      </c>
      <c r="F33" s="26"/>
    </row>
    <row r="34" spans="1:5" s="26" customFormat="1" ht="15">
      <c r="A34" s="232" t="s">
        <v>77</v>
      </c>
      <c r="B34" s="233" t="s">
        <v>577</v>
      </c>
      <c r="C34" s="233"/>
      <c r="D34" s="234">
        <f>D35</f>
        <v>57348</v>
      </c>
      <c r="E34" s="234">
        <f>E35</f>
        <v>57531</v>
      </c>
    </row>
    <row r="35" spans="1:6" s="26" customFormat="1" ht="30.75">
      <c r="A35" s="232" t="s">
        <v>490</v>
      </c>
      <c r="B35" s="233" t="s">
        <v>577</v>
      </c>
      <c r="C35" s="233" t="s">
        <v>491</v>
      </c>
      <c r="D35" s="234">
        <v>57348</v>
      </c>
      <c r="E35" s="234">
        <v>57531</v>
      </c>
      <c r="F35" s="26" t="s">
        <v>530</v>
      </c>
    </row>
    <row r="36" spans="1:5" s="26" customFormat="1" ht="30.75">
      <c r="A36" s="232" t="s">
        <v>582</v>
      </c>
      <c r="B36" s="233" t="s">
        <v>579</v>
      </c>
      <c r="C36" s="233"/>
      <c r="D36" s="234">
        <f>D37+D40+D42</f>
        <v>19230.699999999997</v>
      </c>
      <c r="E36" s="234">
        <f>E37+E40+E42</f>
        <v>19230.699999999997</v>
      </c>
    </row>
    <row r="37" spans="1:5" s="26" customFormat="1" ht="15">
      <c r="A37" s="232" t="s">
        <v>161</v>
      </c>
      <c r="B37" s="233" t="s">
        <v>731</v>
      </c>
      <c r="C37" s="233"/>
      <c r="D37" s="234">
        <f>D39+D38</f>
        <v>1900</v>
      </c>
      <c r="E37" s="234">
        <f>E39+E38</f>
        <v>1900</v>
      </c>
    </row>
    <row r="38" spans="1:5" s="26" customFormat="1" ht="15">
      <c r="A38" s="232" t="s">
        <v>495</v>
      </c>
      <c r="B38" s="233" t="s">
        <v>731</v>
      </c>
      <c r="C38" s="233" t="s">
        <v>494</v>
      </c>
      <c r="D38" s="234">
        <v>400</v>
      </c>
      <c r="E38" s="234">
        <v>400</v>
      </c>
    </row>
    <row r="39" spans="1:6" s="26" customFormat="1" ht="30.75">
      <c r="A39" s="232" t="s">
        <v>490</v>
      </c>
      <c r="B39" s="233" t="s">
        <v>731</v>
      </c>
      <c r="C39" s="233" t="s">
        <v>491</v>
      </c>
      <c r="D39" s="234">
        <v>1500</v>
      </c>
      <c r="E39" s="234">
        <v>1500</v>
      </c>
      <c r="F39" s="26" t="s">
        <v>530</v>
      </c>
    </row>
    <row r="40" spans="1:5" s="26" customFormat="1" ht="46.5">
      <c r="A40" s="232" t="s">
        <v>519</v>
      </c>
      <c r="B40" s="233" t="s">
        <v>732</v>
      </c>
      <c r="C40" s="233"/>
      <c r="D40" s="234">
        <f>D41</f>
        <v>15558.1</v>
      </c>
      <c r="E40" s="234">
        <f>E41</f>
        <v>15558.1</v>
      </c>
    </row>
    <row r="41" spans="1:6" s="26" customFormat="1" ht="30.75">
      <c r="A41" s="232" t="s">
        <v>536</v>
      </c>
      <c r="B41" s="233" t="s">
        <v>732</v>
      </c>
      <c r="C41" s="233" t="s">
        <v>483</v>
      </c>
      <c r="D41" s="234">
        <v>15558.1</v>
      </c>
      <c r="E41" s="234">
        <v>15558.1</v>
      </c>
      <c r="F41" s="26" t="s">
        <v>206</v>
      </c>
    </row>
    <row r="42" spans="1:5" s="26" customFormat="1" ht="46.5">
      <c r="A42" s="232" t="s">
        <v>861</v>
      </c>
      <c r="B42" s="233" t="s">
        <v>733</v>
      </c>
      <c r="C42" s="233"/>
      <c r="D42" s="234">
        <f>D43</f>
        <v>1772.6</v>
      </c>
      <c r="E42" s="234">
        <f>E43</f>
        <v>1772.6</v>
      </c>
    </row>
    <row r="43" spans="1:6" s="26" customFormat="1" ht="15">
      <c r="A43" s="232" t="s">
        <v>495</v>
      </c>
      <c r="B43" s="233" t="s">
        <v>733</v>
      </c>
      <c r="C43" s="233" t="s">
        <v>494</v>
      </c>
      <c r="D43" s="234">
        <v>1772.6</v>
      </c>
      <c r="E43" s="234">
        <v>1772.6</v>
      </c>
      <c r="F43" s="26" t="s">
        <v>206</v>
      </c>
    </row>
    <row r="44" spans="1:5" s="26" customFormat="1" ht="30.75">
      <c r="A44" s="232" t="s">
        <v>584</v>
      </c>
      <c r="B44" s="233" t="s">
        <v>581</v>
      </c>
      <c r="C44" s="233"/>
      <c r="D44" s="234">
        <f>D47+D45</f>
        <v>2000</v>
      </c>
      <c r="E44" s="234">
        <f>E47+E45</f>
        <v>2000</v>
      </c>
    </row>
    <row r="45" spans="1:5" s="26" customFormat="1" ht="15">
      <c r="A45" s="206" t="s">
        <v>930</v>
      </c>
      <c r="B45" s="207" t="s">
        <v>929</v>
      </c>
      <c r="C45" s="205"/>
      <c r="D45" s="234">
        <f>D46</f>
        <v>250</v>
      </c>
      <c r="E45" s="234">
        <f>E46</f>
        <v>250</v>
      </c>
    </row>
    <row r="46" spans="1:5" s="26" customFormat="1" ht="30.75">
      <c r="A46" s="206" t="s">
        <v>536</v>
      </c>
      <c r="B46" s="207" t="s">
        <v>929</v>
      </c>
      <c r="C46" s="207" t="s">
        <v>483</v>
      </c>
      <c r="D46" s="234">
        <v>250</v>
      </c>
      <c r="E46" s="234">
        <v>250</v>
      </c>
    </row>
    <row r="47" spans="1:5" s="26" customFormat="1" ht="15">
      <c r="A47" s="232" t="s">
        <v>357</v>
      </c>
      <c r="B47" s="233" t="s">
        <v>734</v>
      </c>
      <c r="C47" s="233"/>
      <c r="D47" s="234">
        <f>D48+D49</f>
        <v>1750</v>
      </c>
      <c r="E47" s="234">
        <f>E48+E49</f>
        <v>1750</v>
      </c>
    </row>
    <row r="48" spans="1:6" s="26" customFormat="1" ht="62.25">
      <c r="A48" s="232" t="s">
        <v>481</v>
      </c>
      <c r="B48" s="233" t="s">
        <v>734</v>
      </c>
      <c r="C48" s="233" t="s">
        <v>482</v>
      </c>
      <c r="D48" s="234">
        <v>440</v>
      </c>
      <c r="E48" s="234">
        <v>440</v>
      </c>
      <c r="F48" s="26" t="s">
        <v>530</v>
      </c>
    </row>
    <row r="49" spans="1:6" s="26" customFormat="1" ht="30.75">
      <c r="A49" s="232" t="s">
        <v>536</v>
      </c>
      <c r="B49" s="233" t="s">
        <v>734</v>
      </c>
      <c r="C49" s="233" t="s">
        <v>483</v>
      </c>
      <c r="D49" s="234">
        <v>1310</v>
      </c>
      <c r="E49" s="234">
        <v>1310</v>
      </c>
      <c r="F49" s="26" t="s">
        <v>530</v>
      </c>
    </row>
    <row r="50" spans="1:5" s="26" customFormat="1" ht="30.75">
      <c r="A50" s="232" t="s">
        <v>714</v>
      </c>
      <c r="B50" s="233" t="s">
        <v>583</v>
      </c>
      <c r="C50" s="233"/>
      <c r="D50" s="234">
        <f>D51</f>
        <v>500</v>
      </c>
      <c r="E50" s="234">
        <f>E51</f>
        <v>500</v>
      </c>
    </row>
    <row r="51" spans="1:5" s="26" customFormat="1" ht="15">
      <c r="A51" s="232" t="s">
        <v>499</v>
      </c>
      <c r="B51" s="233" t="s">
        <v>735</v>
      </c>
      <c r="C51" s="233"/>
      <c r="D51" s="234">
        <f>D52+D53</f>
        <v>500</v>
      </c>
      <c r="E51" s="234">
        <f>E52+E53</f>
        <v>500</v>
      </c>
    </row>
    <row r="52" spans="1:6" s="26" customFormat="1" ht="62.25">
      <c r="A52" s="232" t="s">
        <v>481</v>
      </c>
      <c r="B52" s="233" t="s">
        <v>735</v>
      </c>
      <c r="C52" s="233" t="s">
        <v>482</v>
      </c>
      <c r="D52" s="234">
        <v>70</v>
      </c>
      <c r="E52" s="234">
        <v>70</v>
      </c>
      <c r="F52" s="26" t="s">
        <v>530</v>
      </c>
    </row>
    <row r="53" spans="1:6" s="26" customFormat="1" ht="30.75">
      <c r="A53" s="232" t="s">
        <v>536</v>
      </c>
      <c r="B53" s="233" t="s">
        <v>735</v>
      </c>
      <c r="C53" s="233" t="s">
        <v>483</v>
      </c>
      <c r="D53" s="234">
        <v>430</v>
      </c>
      <c r="E53" s="234">
        <v>430</v>
      </c>
      <c r="F53" s="26" t="s">
        <v>530</v>
      </c>
    </row>
    <row r="54" spans="1:5" s="26" customFormat="1" ht="30.75">
      <c r="A54" s="232" t="s">
        <v>587</v>
      </c>
      <c r="B54" s="233" t="s">
        <v>585</v>
      </c>
      <c r="C54" s="233"/>
      <c r="D54" s="234">
        <f>D55</f>
        <v>26381</v>
      </c>
      <c r="E54" s="234">
        <f>E55</f>
        <v>26414</v>
      </c>
    </row>
    <row r="55" spans="1:5" s="26" customFormat="1" ht="62.25">
      <c r="A55" s="232" t="s">
        <v>159</v>
      </c>
      <c r="B55" s="233" t="s">
        <v>736</v>
      </c>
      <c r="C55" s="233"/>
      <c r="D55" s="234">
        <f>D56+D57+D58</f>
        <v>26381</v>
      </c>
      <c r="E55" s="234">
        <f>E56+E57+E58</f>
        <v>26414</v>
      </c>
    </row>
    <row r="56" spans="1:6" s="26" customFormat="1" ht="62.25">
      <c r="A56" s="232" t="s">
        <v>481</v>
      </c>
      <c r="B56" s="233" t="s">
        <v>736</v>
      </c>
      <c r="C56" s="233" t="s">
        <v>482</v>
      </c>
      <c r="D56" s="234">
        <v>21388</v>
      </c>
      <c r="E56" s="234">
        <v>21388</v>
      </c>
      <c r="F56" s="26" t="s">
        <v>530</v>
      </c>
    </row>
    <row r="57" spans="1:6" s="26" customFormat="1" ht="30.75">
      <c r="A57" s="232" t="s">
        <v>536</v>
      </c>
      <c r="B57" s="233" t="s">
        <v>736</v>
      </c>
      <c r="C57" s="233" t="s">
        <v>483</v>
      </c>
      <c r="D57" s="234">
        <v>4866</v>
      </c>
      <c r="E57" s="234">
        <v>4900</v>
      </c>
      <c r="F57" s="26" t="s">
        <v>530</v>
      </c>
    </row>
    <row r="58" spans="1:6" s="26" customFormat="1" ht="15">
      <c r="A58" s="232" t="s">
        <v>484</v>
      </c>
      <c r="B58" s="233" t="s">
        <v>736</v>
      </c>
      <c r="C58" s="233" t="s">
        <v>485</v>
      </c>
      <c r="D58" s="234">
        <v>127</v>
      </c>
      <c r="E58" s="234">
        <v>126</v>
      </c>
      <c r="F58" s="26" t="s">
        <v>530</v>
      </c>
    </row>
    <row r="59" spans="1:5" s="26" customFormat="1" ht="62.25">
      <c r="A59" s="232" t="s">
        <v>578</v>
      </c>
      <c r="B59" s="233" t="s">
        <v>586</v>
      </c>
      <c r="C59" s="233"/>
      <c r="D59" s="234">
        <f>D60+D62+D64+D66+D68+D70</f>
        <v>41816.3</v>
      </c>
      <c r="E59" s="234">
        <f>E60+E62+E64+E66+E68+E70</f>
        <v>41787.8</v>
      </c>
    </row>
    <row r="60" spans="1:5" s="26" customFormat="1" ht="15">
      <c r="A60" s="232" t="s">
        <v>549</v>
      </c>
      <c r="B60" s="233" t="s">
        <v>811</v>
      </c>
      <c r="C60" s="233"/>
      <c r="D60" s="234">
        <f>D61</f>
        <v>5900</v>
      </c>
      <c r="E60" s="234">
        <f>E61</f>
        <v>5900</v>
      </c>
    </row>
    <row r="61" spans="1:5" s="26" customFormat="1" ht="30.75">
      <c r="A61" s="232" t="s">
        <v>490</v>
      </c>
      <c r="B61" s="233" t="s">
        <v>811</v>
      </c>
      <c r="C61" s="233" t="s">
        <v>491</v>
      </c>
      <c r="D61" s="234">
        <v>5900</v>
      </c>
      <c r="E61" s="234">
        <v>5900</v>
      </c>
    </row>
    <row r="62" spans="1:5" s="26" customFormat="1" ht="30.75">
      <c r="A62" s="232" t="s">
        <v>550</v>
      </c>
      <c r="B62" s="233" t="s">
        <v>812</v>
      </c>
      <c r="C62" s="233"/>
      <c r="D62" s="234">
        <f>D63</f>
        <v>12400</v>
      </c>
      <c r="E62" s="234">
        <f>E63</f>
        <v>12400</v>
      </c>
    </row>
    <row r="63" spans="1:5" s="26" customFormat="1" ht="30.75">
      <c r="A63" s="232" t="s">
        <v>490</v>
      </c>
      <c r="B63" s="233" t="s">
        <v>812</v>
      </c>
      <c r="C63" s="233" t="s">
        <v>491</v>
      </c>
      <c r="D63" s="234">
        <v>12400</v>
      </c>
      <c r="E63" s="234">
        <v>12400</v>
      </c>
    </row>
    <row r="64" spans="1:5" s="26" customFormat="1" ht="93">
      <c r="A64" s="232" t="s">
        <v>451</v>
      </c>
      <c r="B64" s="233" t="s">
        <v>737</v>
      </c>
      <c r="C64" s="49"/>
      <c r="D64" s="234">
        <f>D65</f>
        <v>14231.1</v>
      </c>
      <c r="E64" s="234">
        <f>E65</f>
        <v>14202.6</v>
      </c>
    </row>
    <row r="65" spans="1:6" s="26" customFormat="1" ht="30.75">
      <c r="A65" s="232" t="s">
        <v>490</v>
      </c>
      <c r="B65" s="233" t="s">
        <v>737</v>
      </c>
      <c r="C65" s="233" t="s">
        <v>491</v>
      </c>
      <c r="D65" s="234">
        <v>14231.1</v>
      </c>
      <c r="E65" s="234">
        <v>14202.6</v>
      </c>
      <c r="F65" s="26" t="s">
        <v>206</v>
      </c>
    </row>
    <row r="66" spans="1:5" s="26" customFormat="1" ht="62.25">
      <c r="A66" s="232" t="s">
        <v>521</v>
      </c>
      <c r="B66" s="233" t="s">
        <v>738</v>
      </c>
      <c r="C66" s="233"/>
      <c r="D66" s="234">
        <f>D67</f>
        <v>6884.5</v>
      </c>
      <c r="E66" s="234">
        <f>E67</f>
        <v>6884.5</v>
      </c>
    </row>
    <row r="67" spans="1:6" s="26" customFormat="1" ht="30.75">
      <c r="A67" s="232" t="s">
        <v>490</v>
      </c>
      <c r="B67" s="233" t="s">
        <v>738</v>
      </c>
      <c r="C67" s="233" t="s">
        <v>491</v>
      </c>
      <c r="D67" s="234">
        <v>6884.5</v>
      </c>
      <c r="E67" s="234">
        <v>6884.5</v>
      </c>
      <c r="F67" s="26" t="s">
        <v>206</v>
      </c>
    </row>
    <row r="68" spans="1:5" s="26" customFormat="1" ht="78">
      <c r="A68" s="232" t="s">
        <v>520</v>
      </c>
      <c r="B68" s="233" t="s">
        <v>739</v>
      </c>
      <c r="C68" s="233"/>
      <c r="D68" s="234">
        <f>D69</f>
        <v>1627.9</v>
      </c>
      <c r="E68" s="234">
        <f>E69</f>
        <v>1627.9</v>
      </c>
    </row>
    <row r="69" spans="1:6" s="26" customFormat="1" ht="30.75">
      <c r="A69" s="232" t="s">
        <v>490</v>
      </c>
      <c r="B69" s="233" t="s">
        <v>739</v>
      </c>
      <c r="C69" s="233" t="s">
        <v>494</v>
      </c>
      <c r="D69" s="234">
        <v>1627.9</v>
      </c>
      <c r="E69" s="234">
        <v>1627.9</v>
      </c>
      <c r="F69" s="26" t="s">
        <v>206</v>
      </c>
    </row>
    <row r="70" spans="1:5" s="26" customFormat="1" ht="140.25">
      <c r="A70" s="232" t="s">
        <v>251</v>
      </c>
      <c r="B70" s="233" t="s">
        <v>740</v>
      </c>
      <c r="C70" s="233"/>
      <c r="D70" s="234">
        <f>D71</f>
        <v>772.8</v>
      </c>
      <c r="E70" s="234">
        <f>E71</f>
        <v>772.8</v>
      </c>
    </row>
    <row r="71" spans="1:6" s="26" customFormat="1" ht="15">
      <c r="A71" s="232" t="s">
        <v>495</v>
      </c>
      <c r="B71" s="233" t="s">
        <v>740</v>
      </c>
      <c r="C71" s="233" t="s">
        <v>494</v>
      </c>
      <c r="D71" s="234">
        <v>772.8</v>
      </c>
      <c r="E71" s="234">
        <v>772.8</v>
      </c>
      <c r="F71" s="26" t="s">
        <v>206</v>
      </c>
    </row>
    <row r="72" spans="1:5" s="26" customFormat="1" ht="46.5">
      <c r="A72" s="232" t="s">
        <v>580</v>
      </c>
      <c r="B72" s="233" t="s">
        <v>588</v>
      </c>
      <c r="C72" s="233"/>
      <c r="D72" s="234">
        <f>D73+D75+D77</f>
        <v>33641.6</v>
      </c>
      <c r="E72" s="234">
        <f>E73+E75+E77</f>
        <v>33641.6</v>
      </c>
    </row>
    <row r="73" spans="1:5" s="26" customFormat="1" ht="46.5">
      <c r="A73" s="232" t="s">
        <v>90</v>
      </c>
      <c r="B73" s="233" t="s">
        <v>749</v>
      </c>
      <c r="C73" s="233"/>
      <c r="D73" s="234">
        <f>D74</f>
        <v>280</v>
      </c>
      <c r="E73" s="234">
        <f>E74</f>
        <v>280</v>
      </c>
    </row>
    <row r="74" spans="1:6" s="26" customFormat="1" ht="30.75">
      <c r="A74" s="232" t="s">
        <v>536</v>
      </c>
      <c r="B74" s="233" t="s">
        <v>749</v>
      </c>
      <c r="C74" s="233" t="s">
        <v>483</v>
      </c>
      <c r="D74" s="234">
        <v>280</v>
      </c>
      <c r="E74" s="234">
        <v>280</v>
      </c>
      <c r="F74" s="26" t="s">
        <v>206</v>
      </c>
    </row>
    <row r="75" spans="1:5" s="26" customFormat="1" ht="202.5">
      <c r="A75" s="232" t="s">
        <v>852</v>
      </c>
      <c r="B75" s="233" t="s">
        <v>851</v>
      </c>
      <c r="C75" s="49"/>
      <c r="D75" s="234">
        <f>D76</f>
        <v>32302.3</v>
      </c>
      <c r="E75" s="234">
        <f>E76</f>
        <v>32302.3</v>
      </c>
    </row>
    <row r="76" spans="1:6" s="26" customFormat="1" ht="15">
      <c r="A76" s="232" t="s">
        <v>495</v>
      </c>
      <c r="B76" s="233" t="s">
        <v>851</v>
      </c>
      <c r="C76" s="233" t="s">
        <v>494</v>
      </c>
      <c r="D76" s="234">
        <v>32302.3</v>
      </c>
      <c r="E76" s="234">
        <v>32302.3</v>
      </c>
      <c r="F76" s="26" t="s">
        <v>206</v>
      </c>
    </row>
    <row r="77" spans="1:5" s="26" customFormat="1" ht="46.5">
      <c r="A77" s="232" t="s">
        <v>496</v>
      </c>
      <c r="B77" s="233" t="s">
        <v>741</v>
      </c>
      <c r="C77" s="233"/>
      <c r="D77" s="234">
        <f>D78</f>
        <v>1059.3</v>
      </c>
      <c r="E77" s="234">
        <f>E78</f>
        <v>1059.3</v>
      </c>
    </row>
    <row r="78" spans="1:6" s="26" customFormat="1" ht="15">
      <c r="A78" s="232" t="s">
        <v>495</v>
      </c>
      <c r="B78" s="233" t="s">
        <v>741</v>
      </c>
      <c r="C78" s="233" t="s">
        <v>494</v>
      </c>
      <c r="D78" s="234">
        <v>1059.3</v>
      </c>
      <c r="E78" s="234">
        <v>1059.3</v>
      </c>
      <c r="F78" s="26" t="s">
        <v>208</v>
      </c>
    </row>
    <row r="79" spans="1:6" s="21" customFormat="1" ht="46.5">
      <c r="A79" s="25" t="s">
        <v>123</v>
      </c>
      <c r="B79" s="24" t="s">
        <v>589</v>
      </c>
      <c r="C79" s="24"/>
      <c r="D79" s="27">
        <f>D80+D85+D88</f>
        <v>62542</v>
      </c>
      <c r="E79" s="27">
        <f>E80+E85+E88</f>
        <v>63145</v>
      </c>
      <c r="F79" s="26"/>
    </row>
    <row r="80" spans="1:6" s="21" customFormat="1" ht="78">
      <c r="A80" s="232" t="s">
        <v>590</v>
      </c>
      <c r="B80" s="233" t="s">
        <v>592</v>
      </c>
      <c r="C80" s="233"/>
      <c r="D80" s="234">
        <f>D81</f>
        <v>12308</v>
      </c>
      <c r="E80" s="234">
        <f>E81</f>
        <v>12319</v>
      </c>
      <c r="F80" s="26"/>
    </row>
    <row r="81" spans="1:5" s="26" customFormat="1" ht="15">
      <c r="A81" s="232" t="s">
        <v>343</v>
      </c>
      <c r="B81" s="233" t="s">
        <v>818</v>
      </c>
      <c r="C81" s="233"/>
      <c r="D81" s="234">
        <f>D82+D83+D84</f>
        <v>12308</v>
      </c>
      <c r="E81" s="234">
        <f>E82+E83+E84</f>
        <v>12319</v>
      </c>
    </row>
    <row r="82" spans="1:6" s="26" customFormat="1" ht="62.25">
      <c r="A82" s="232" t="s">
        <v>481</v>
      </c>
      <c r="B82" s="233" t="s">
        <v>818</v>
      </c>
      <c r="C82" s="233" t="s">
        <v>482</v>
      </c>
      <c r="D82" s="234">
        <v>10779</v>
      </c>
      <c r="E82" s="234">
        <v>10779</v>
      </c>
      <c r="F82" s="26" t="s">
        <v>530</v>
      </c>
    </row>
    <row r="83" spans="1:6" s="26" customFormat="1" ht="30.75">
      <c r="A83" s="232" t="s">
        <v>536</v>
      </c>
      <c r="B83" s="233" t="s">
        <v>818</v>
      </c>
      <c r="C83" s="233" t="s">
        <v>483</v>
      </c>
      <c r="D83" s="234">
        <v>1524</v>
      </c>
      <c r="E83" s="234">
        <v>1535</v>
      </c>
      <c r="F83" s="26" t="s">
        <v>530</v>
      </c>
    </row>
    <row r="84" spans="1:6" s="26" customFormat="1" ht="15">
      <c r="A84" s="232" t="s">
        <v>484</v>
      </c>
      <c r="B84" s="233" t="s">
        <v>818</v>
      </c>
      <c r="C84" s="233" t="s">
        <v>485</v>
      </c>
      <c r="D84" s="234">
        <v>5</v>
      </c>
      <c r="E84" s="234">
        <v>5</v>
      </c>
      <c r="F84" s="26" t="s">
        <v>530</v>
      </c>
    </row>
    <row r="85" spans="1:5" s="26" customFormat="1" ht="78">
      <c r="A85" s="232" t="s">
        <v>591</v>
      </c>
      <c r="B85" s="233" t="s">
        <v>594</v>
      </c>
      <c r="C85" s="233"/>
      <c r="D85" s="234">
        <f>D86</f>
        <v>44511</v>
      </c>
      <c r="E85" s="234">
        <f>E86</f>
        <v>45096</v>
      </c>
    </row>
    <row r="86" spans="1:5" s="26" customFormat="1" ht="15">
      <c r="A86" s="232" t="s">
        <v>522</v>
      </c>
      <c r="B86" s="233" t="s">
        <v>819</v>
      </c>
      <c r="C86" s="233"/>
      <c r="D86" s="234">
        <f>D87</f>
        <v>44511</v>
      </c>
      <c r="E86" s="234">
        <f>E87</f>
        <v>45096</v>
      </c>
    </row>
    <row r="87" spans="1:6" s="26" customFormat="1" ht="15">
      <c r="A87" s="232" t="s">
        <v>29</v>
      </c>
      <c r="B87" s="233" t="s">
        <v>819</v>
      </c>
      <c r="C87" s="233" t="s">
        <v>493</v>
      </c>
      <c r="D87" s="234">
        <v>44511</v>
      </c>
      <c r="E87" s="234">
        <v>45096</v>
      </c>
      <c r="F87" s="26" t="s">
        <v>530</v>
      </c>
    </row>
    <row r="88" spans="1:5" s="26" customFormat="1" ht="30.75">
      <c r="A88" s="232" t="s">
        <v>593</v>
      </c>
      <c r="B88" s="233" t="s">
        <v>820</v>
      </c>
      <c r="C88" s="233"/>
      <c r="D88" s="234">
        <f>D89</f>
        <v>5723</v>
      </c>
      <c r="E88" s="234">
        <f>E89</f>
        <v>5730</v>
      </c>
    </row>
    <row r="89" spans="1:5" s="26" customFormat="1" ht="15">
      <c r="A89" s="232" t="s">
        <v>540</v>
      </c>
      <c r="B89" s="233" t="s">
        <v>821</v>
      </c>
      <c r="C89" s="233"/>
      <c r="D89" s="234">
        <f>D90+D91+D92</f>
        <v>5723</v>
      </c>
      <c r="E89" s="234">
        <f>E90+E91+E92</f>
        <v>5730</v>
      </c>
    </row>
    <row r="90" spans="1:6" s="26" customFormat="1" ht="62.25">
      <c r="A90" s="232" t="s">
        <v>481</v>
      </c>
      <c r="B90" s="233" t="s">
        <v>821</v>
      </c>
      <c r="C90" s="233" t="s">
        <v>482</v>
      </c>
      <c r="D90" s="234">
        <v>5048</v>
      </c>
      <c r="E90" s="234">
        <v>5048</v>
      </c>
      <c r="F90" s="26" t="s">
        <v>530</v>
      </c>
    </row>
    <row r="91" spans="1:6" s="26" customFormat="1" ht="30.75">
      <c r="A91" s="232" t="s">
        <v>536</v>
      </c>
      <c r="B91" s="233" t="s">
        <v>821</v>
      </c>
      <c r="C91" s="233" t="s">
        <v>483</v>
      </c>
      <c r="D91" s="234">
        <v>674</v>
      </c>
      <c r="E91" s="234">
        <v>681</v>
      </c>
      <c r="F91" s="26" t="s">
        <v>530</v>
      </c>
    </row>
    <row r="92" spans="1:6" s="26" customFormat="1" ht="15">
      <c r="A92" s="232" t="s">
        <v>484</v>
      </c>
      <c r="B92" s="233" t="s">
        <v>821</v>
      </c>
      <c r="C92" s="233" t="s">
        <v>485</v>
      </c>
      <c r="D92" s="234">
        <v>1</v>
      </c>
      <c r="E92" s="234">
        <v>1</v>
      </c>
      <c r="F92" s="26" t="s">
        <v>530</v>
      </c>
    </row>
    <row r="93" spans="1:6" s="21" customFormat="1" ht="46.5">
      <c r="A93" s="25" t="s">
        <v>595</v>
      </c>
      <c r="B93" s="24" t="s">
        <v>596</v>
      </c>
      <c r="C93" s="24"/>
      <c r="D93" s="27">
        <f>D94+D97+D100</f>
        <v>49918</v>
      </c>
      <c r="E93" s="27">
        <f>E94+E97+E100</f>
        <v>50104</v>
      </c>
      <c r="F93" s="26"/>
    </row>
    <row r="94" spans="1:5" s="26" customFormat="1" ht="30.75">
      <c r="A94" s="232" t="s">
        <v>597</v>
      </c>
      <c r="B94" s="233" t="s">
        <v>598</v>
      </c>
      <c r="C94" s="233"/>
      <c r="D94" s="234">
        <f>D95</f>
        <v>12086</v>
      </c>
      <c r="E94" s="234">
        <f>E95</f>
        <v>12127</v>
      </c>
    </row>
    <row r="95" spans="1:5" s="26" customFormat="1" ht="15">
      <c r="A95" s="232" t="s">
        <v>497</v>
      </c>
      <c r="B95" s="233" t="s">
        <v>599</v>
      </c>
      <c r="C95" s="233"/>
      <c r="D95" s="234">
        <f>D96</f>
        <v>12086</v>
      </c>
      <c r="E95" s="234">
        <f>E96</f>
        <v>12127</v>
      </c>
    </row>
    <row r="96" spans="1:6" s="26" customFormat="1" ht="30.75">
      <c r="A96" s="232" t="s">
        <v>490</v>
      </c>
      <c r="B96" s="233" t="s">
        <v>599</v>
      </c>
      <c r="C96" s="233" t="s">
        <v>491</v>
      </c>
      <c r="D96" s="234">
        <v>12086</v>
      </c>
      <c r="E96" s="234">
        <v>12127</v>
      </c>
      <c r="F96" s="26" t="s">
        <v>530</v>
      </c>
    </row>
    <row r="97" spans="1:5" s="26" customFormat="1" ht="30.75">
      <c r="A97" s="232" t="s">
        <v>600</v>
      </c>
      <c r="B97" s="233" t="s">
        <v>601</v>
      </c>
      <c r="C97" s="233"/>
      <c r="D97" s="234">
        <f>D98</f>
        <v>35267</v>
      </c>
      <c r="E97" s="234">
        <f>E98</f>
        <v>35372</v>
      </c>
    </row>
    <row r="98" spans="1:5" s="26" customFormat="1" ht="15">
      <c r="A98" s="232" t="s">
        <v>145</v>
      </c>
      <c r="B98" s="233" t="s">
        <v>602</v>
      </c>
      <c r="C98" s="233"/>
      <c r="D98" s="234">
        <f>D99</f>
        <v>35267</v>
      </c>
      <c r="E98" s="234">
        <f>E99</f>
        <v>35372</v>
      </c>
    </row>
    <row r="99" spans="1:6" s="26" customFormat="1" ht="30.75">
      <c r="A99" s="232" t="s">
        <v>490</v>
      </c>
      <c r="B99" s="233" t="s">
        <v>602</v>
      </c>
      <c r="C99" s="233" t="s">
        <v>491</v>
      </c>
      <c r="D99" s="234">
        <v>35267</v>
      </c>
      <c r="E99" s="234">
        <v>35372</v>
      </c>
      <c r="F99" s="26" t="s">
        <v>530</v>
      </c>
    </row>
    <row r="100" spans="1:5" s="26" customFormat="1" ht="62.25">
      <c r="A100" s="232" t="s">
        <v>715</v>
      </c>
      <c r="B100" s="233" t="s">
        <v>603</v>
      </c>
      <c r="C100" s="233"/>
      <c r="D100" s="234">
        <f>D101</f>
        <v>2565</v>
      </c>
      <c r="E100" s="234">
        <f>E101</f>
        <v>2605</v>
      </c>
    </row>
    <row r="101" spans="1:5" s="26" customFormat="1" ht="15">
      <c r="A101" s="232" t="s">
        <v>83</v>
      </c>
      <c r="B101" s="233" t="s">
        <v>604</v>
      </c>
      <c r="C101" s="233"/>
      <c r="D101" s="234">
        <f>D103+D102</f>
        <v>2565</v>
      </c>
      <c r="E101" s="234">
        <f>E103+E102</f>
        <v>2605</v>
      </c>
    </row>
    <row r="102" spans="1:6" s="26" customFormat="1" ht="62.25">
      <c r="A102" s="232" t="s">
        <v>481</v>
      </c>
      <c r="B102" s="233" t="s">
        <v>604</v>
      </c>
      <c r="C102" s="233" t="s">
        <v>482</v>
      </c>
      <c r="D102" s="234">
        <v>20</v>
      </c>
      <c r="E102" s="234">
        <v>20</v>
      </c>
      <c r="F102" s="26" t="s">
        <v>530</v>
      </c>
    </row>
    <row r="103" spans="1:6" s="26" customFormat="1" ht="30.75">
      <c r="A103" s="232" t="s">
        <v>536</v>
      </c>
      <c r="B103" s="233" t="s">
        <v>604</v>
      </c>
      <c r="C103" s="233" t="s">
        <v>483</v>
      </c>
      <c r="D103" s="234">
        <v>2545</v>
      </c>
      <c r="E103" s="234">
        <v>2585</v>
      </c>
      <c r="F103" s="26" t="s">
        <v>530</v>
      </c>
    </row>
    <row r="104" spans="1:6" s="21" customFormat="1" ht="46.5">
      <c r="A104" s="25" t="s">
        <v>124</v>
      </c>
      <c r="B104" s="24" t="s">
        <v>605</v>
      </c>
      <c r="C104" s="24"/>
      <c r="D104" s="27">
        <f>D105+D111</f>
        <v>1205</v>
      </c>
      <c r="E104" s="27">
        <f>E105+E111</f>
        <v>1205</v>
      </c>
      <c r="F104" s="26"/>
    </row>
    <row r="105" spans="1:5" s="26" customFormat="1" ht="30.75">
      <c r="A105" s="232" t="s">
        <v>746</v>
      </c>
      <c r="B105" s="233" t="s">
        <v>606</v>
      </c>
      <c r="C105" s="233"/>
      <c r="D105" s="234">
        <f>D106+D108</f>
        <v>460</v>
      </c>
      <c r="E105" s="234">
        <f>E106+E108</f>
        <v>460</v>
      </c>
    </row>
    <row r="106" spans="1:5" s="26" customFormat="1" ht="46.5">
      <c r="A106" s="232" t="s">
        <v>373</v>
      </c>
      <c r="B106" s="233" t="s">
        <v>607</v>
      </c>
      <c r="C106" s="233"/>
      <c r="D106" s="234">
        <f>D107</f>
        <v>100</v>
      </c>
      <c r="E106" s="234">
        <f>E107</f>
        <v>100</v>
      </c>
    </row>
    <row r="107" spans="1:6" s="26" customFormat="1" ht="15">
      <c r="A107" s="232" t="s">
        <v>495</v>
      </c>
      <c r="B107" s="233" t="s">
        <v>607</v>
      </c>
      <c r="C107" s="233" t="s">
        <v>494</v>
      </c>
      <c r="D107" s="234">
        <v>100</v>
      </c>
      <c r="E107" s="234">
        <v>100</v>
      </c>
      <c r="F107" s="26" t="s">
        <v>530</v>
      </c>
    </row>
    <row r="108" spans="1:6" s="21" customFormat="1" ht="15">
      <c r="A108" s="232" t="s">
        <v>264</v>
      </c>
      <c r="B108" s="233" t="s">
        <v>608</v>
      </c>
      <c r="C108" s="236"/>
      <c r="D108" s="234">
        <f>D109</f>
        <v>360</v>
      </c>
      <c r="E108" s="234">
        <f>E109</f>
        <v>360</v>
      </c>
      <c r="F108" s="26"/>
    </row>
    <row r="109" spans="1:6" s="21" customFormat="1" ht="15">
      <c r="A109" s="232" t="s">
        <v>495</v>
      </c>
      <c r="B109" s="233" t="s">
        <v>608</v>
      </c>
      <c r="C109" s="233" t="s">
        <v>494</v>
      </c>
      <c r="D109" s="234">
        <v>360</v>
      </c>
      <c r="E109" s="234">
        <v>360</v>
      </c>
      <c r="F109" s="26" t="s">
        <v>530</v>
      </c>
    </row>
    <row r="110" spans="1:6" s="21" customFormat="1" ht="62.25">
      <c r="A110" s="232" t="s">
        <v>748</v>
      </c>
      <c r="B110" s="233" t="s">
        <v>609</v>
      </c>
      <c r="C110" s="233"/>
      <c r="D110" s="234">
        <v>0</v>
      </c>
      <c r="E110" s="234">
        <v>0</v>
      </c>
      <c r="F110" s="26"/>
    </row>
    <row r="111" spans="1:5" s="26" customFormat="1" ht="78">
      <c r="A111" s="232" t="s">
        <v>747</v>
      </c>
      <c r="B111" s="233" t="s">
        <v>742</v>
      </c>
      <c r="C111" s="233"/>
      <c r="D111" s="234">
        <f>D112</f>
        <v>745</v>
      </c>
      <c r="E111" s="234">
        <f>E112</f>
        <v>745</v>
      </c>
    </row>
    <row r="112" spans="1:5" s="26" customFormat="1" ht="15">
      <c r="A112" s="232" t="s">
        <v>366</v>
      </c>
      <c r="B112" s="233" t="s">
        <v>743</v>
      </c>
      <c r="C112" s="233"/>
      <c r="D112" s="234">
        <f>D113</f>
        <v>745</v>
      </c>
      <c r="E112" s="234">
        <f>E113</f>
        <v>745</v>
      </c>
    </row>
    <row r="113" spans="1:6" s="26" customFormat="1" ht="30.75">
      <c r="A113" s="232" t="s">
        <v>490</v>
      </c>
      <c r="B113" s="233" t="s">
        <v>743</v>
      </c>
      <c r="C113" s="233" t="s">
        <v>491</v>
      </c>
      <c r="D113" s="234">
        <v>745</v>
      </c>
      <c r="E113" s="234">
        <v>745</v>
      </c>
      <c r="F113" s="26" t="s">
        <v>530</v>
      </c>
    </row>
    <row r="114" spans="1:6" s="21" customFormat="1" ht="46.5">
      <c r="A114" s="25" t="s">
        <v>252</v>
      </c>
      <c r="B114" s="24" t="s">
        <v>610</v>
      </c>
      <c r="C114" s="24"/>
      <c r="D114" s="27">
        <f>D116</f>
        <v>2000</v>
      </c>
      <c r="E114" s="27">
        <f>E116</f>
        <v>2000</v>
      </c>
      <c r="F114" s="26"/>
    </row>
    <row r="115" spans="1:6" s="21" customFormat="1" ht="30.75">
      <c r="A115" s="232" t="s">
        <v>611</v>
      </c>
      <c r="B115" s="233" t="s">
        <v>612</v>
      </c>
      <c r="C115" s="233"/>
      <c r="D115" s="234">
        <f>D116</f>
        <v>2000</v>
      </c>
      <c r="E115" s="234">
        <f>E116</f>
        <v>2000</v>
      </c>
      <c r="F115" s="26"/>
    </row>
    <row r="116" spans="1:5" s="26" customFormat="1" ht="46.5">
      <c r="A116" s="232" t="s">
        <v>258</v>
      </c>
      <c r="B116" s="233" t="s">
        <v>613</v>
      </c>
      <c r="C116" s="233"/>
      <c r="D116" s="234">
        <f>D117</f>
        <v>2000</v>
      </c>
      <c r="E116" s="234">
        <f>E117</f>
        <v>2000</v>
      </c>
    </row>
    <row r="117" spans="1:6" s="26" customFormat="1" ht="15">
      <c r="A117" s="232" t="s">
        <v>484</v>
      </c>
      <c r="B117" s="233" t="s">
        <v>613</v>
      </c>
      <c r="C117" s="233" t="s">
        <v>485</v>
      </c>
      <c r="D117" s="234">
        <v>2000</v>
      </c>
      <c r="E117" s="234">
        <v>2000</v>
      </c>
      <c r="F117" s="26" t="s">
        <v>530</v>
      </c>
    </row>
    <row r="118" spans="1:6" s="21" customFormat="1" ht="62.25">
      <c r="A118" s="25" t="s">
        <v>253</v>
      </c>
      <c r="B118" s="24" t="s">
        <v>614</v>
      </c>
      <c r="C118" s="24"/>
      <c r="D118" s="27">
        <f>D119+D136+D140</f>
        <v>19004.1</v>
      </c>
      <c r="E118" s="27">
        <f>E119+E136+E140</f>
        <v>19026.1</v>
      </c>
      <c r="F118" s="26"/>
    </row>
    <row r="119" spans="1:6" s="21" customFormat="1" ht="30.75">
      <c r="A119" s="235" t="s">
        <v>786</v>
      </c>
      <c r="B119" s="236" t="s">
        <v>775</v>
      </c>
      <c r="C119" s="236"/>
      <c r="D119" s="237">
        <f>D120+D123+D126+D129</f>
        <v>15959</v>
      </c>
      <c r="E119" s="237">
        <f>E120+E123+E126+E129</f>
        <v>15981</v>
      </c>
      <c r="F119" s="38">
        <f>F120</f>
        <v>0</v>
      </c>
    </row>
    <row r="120" spans="1:6" s="21" customFormat="1" ht="46.5">
      <c r="A120" s="232" t="s">
        <v>787</v>
      </c>
      <c r="B120" s="233" t="s">
        <v>776</v>
      </c>
      <c r="C120" s="233"/>
      <c r="D120" s="234">
        <f>D121</f>
        <v>3500</v>
      </c>
      <c r="E120" s="234">
        <f>E121</f>
        <v>3500</v>
      </c>
      <c r="F120" s="26"/>
    </row>
    <row r="121" spans="1:5" s="26" customFormat="1" ht="15">
      <c r="A121" s="232" t="s">
        <v>135</v>
      </c>
      <c r="B121" s="233" t="s">
        <v>777</v>
      </c>
      <c r="C121" s="233"/>
      <c r="D121" s="234">
        <f>D122</f>
        <v>3500</v>
      </c>
      <c r="E121" s="234">
        <f>E122</f>
        <v>3500</v>
      </c>
    </row>
    <row r="122" spans="1:6" s="26" customFormat="1" ht="15" customHeight="1">
      <c r="A122" s="232" t="s">
        <v>484</v>
      </c>
      <c r="B122" s="233" t="s">
        <v>777</v>
      </c>
      <c r="C122" s="233" t="s">
        <v>485</v>
      </c>
      <c r="D122" s="234">
        <v>3500</v>
      </c>
      <c r="E122" s="234">
        <v>3500</v>
      </c>
      <c r="F122" s="26" t="s">
        <v>530</v>
      </c>
    </row>
    <row r="123" spans="1:5" s="26" customFormat="1" ht="30.75">
      <c r="A123" s="232" t="s">
        <v>788</v>
      </c>
      <c r="B123" s="233" t="s">
        <v>789</v>
      </c>
      <c r="C123" s="233"/>
      <c r="D123" s="234">
        <f>D124</f>
        <v>500</v>
      </c>
      <c r="E123" s="234">
        <f>E124</f>
        <v>500</v>
      </c>
    </row>
    <row r="124" spans="1:5" s="26" customFormat="1" ht="15">
      <c r="A124" s="232" t="s">
        <v>135</v>
      </c>
      <c r="B124" s="233" t="s">
        <v>796</v>
      </c>
      <c r="C124" s="233"/>
      <c r="D124" s="234">
        <f>D125</f>
        <v>500</v>
      </c>
      <c r="E124" s="234">
        <f>E125</f>
        <v>500</v>
      </c>
    </row>
    <row r="125" spans="1:5" s="26" customFormat="1" ht="15">
      <c r="A125" s="232" t="s">
        <v>484</v>
      </c>
      <c r="B125" s="233" t="s">
        <v>796</v>
      </c>
      <c r="C125" s="233" t="s">
        <v>485</v>
      </c>
      <c r="D125" s="234">
        <v>500</v>
      </c>
      <c r="E125" s="234">
        <v>500</v>
      </c>
    </row>
    <row r="126" spans="1:5" s="26" customFormat="1" ht="46.5">
      <c r="A126" s="232" t="s">
        <v>716</v>
      </c>
      <c r="B126" s="233" t="s">
        <v>790</v>
      </c>
      <c r="C126" s="233"/>
      <c r="D126" s="234">
        <f>D127</f>
        <v>2772</v>
      </c>
      <c r="E126" s="234">
        <f>E127</f>
        <v>2774</v>
      </c>
    </row>
    <row r="127" spans="1:5" s="26" customFormat="1" ht="15" customHeight="1">
      <c r="A127" s="232" t="s">
        <v>487</v>
      </c>
      <c r="B127" s="233" t="s">
        <v>791</v>
      </c>
      <c r="C127" s="233"/>
      <c r="D127" s="234">
        <f>D128</f>
        <v>2772</v>
      </c>
      <c r="E127" s="234">
        <f>E128</f>
        <v>2774</v>
      </c>
    </row>
    <row r="128" spans="1:5" s="26" customFormat="1" ht="30.75">
      <c r="A128" s="232" t="s">
        <v>490</v>
      </c>
      <c r="B128" s="233" t="s">
        <v>791</v>
      </c>
      <c r="C128" s="233" t="s">
        <v>491</v>
      </c>
      <c r="D128" s="234">
        <v>2772</v>
      </c>
      <c r="E128" s="234">
        <v>2774</v>
      </c>
    </row>
    <row r="129" spans="1:5" s="26" customFormat="1" ht="78">
      <c r="A129" s="232" t="s">
        <v>717</v>
      </c>
      <c r="B129" s="233" t="s">
        <v>792</v>
      </c>
      <c r="C129" s="233"/>
      <c r="D129" s="234">
        <f>D130+D134</f>
        <v>9187</v>
      </c>
      <c r="E129" s="234">
        <f>E130+E134</f>
        <v>9207</v>
      </c>
    </row>
    <row r="130" spans="1:6" s="21" customFormat="1" ht="15">
      <c r="A130" s="232" t="s">
        <v>343</v>
      </c>
      <c r="B130" s="233" t="s">
        <v>793</v>
      </c>
      <c r="C130" s="233"/>
      <c r="D130" s="234">
        <f>D131+D132+D133</f>
        <v>8187</v>
      </c>
      <c r="E130" s="234">
        <f>E131+E132+E133</f>
        <v>8207</v>
      </c>
      <c r="F130" s="26"/>
    </row>
    <row r="131" spans="1:6" s="21" customFormat="1" ht="62.25">
      <c r="A131" s="232" t="s">
        <v>481</v>
      </c>
      <c r="B131" s="233" t="s">
        <v>793</v>
      </c>
      <c r="C131" s="233" t="s">
        <v>482</v>
      </c>
      <c r="D131" s="234">
        <v>6233</v>
      </c>
      <c r="E131" s="234">
        <v>6233</v>
      </c>
      <c r="F131" s="26" t="s">
        <v>530</v>
      </c>
    </row>
    <row r="132" spans="1:6" s="21" customFormat="1" ht="30.75">
      <c r="A132" s="232" t="s">
        <v>536</v>
      </c>
      <c r="B132" s="233" t="s">
        <v>793</v>
      </c>
      <c r="C132" s="233" t="s">
        <v>483</v>
      </c>
      <c r="D132" s="234">
        <v>1830</v>
      </c>
      <c r="E132" s="234">
        <v>1852</v>
      </c>
      <c r="F132" s="26" t="s">
        <v>530</v>
      </c>
    </row>
    <row r="133" spans="1:6" s="21" customFormat="1" ht="15">
      <c r="A133" s="232" t="s">
        <v>484</v>
      </c>
      <c r="B133" s="233" t="s">
        <v>793</v>
      </c>
      <c r="C133" s="233" t="s">
        <v>485</v>
      </c>
      <c r="D133" s="234">
        <v>124</v>
      </c>
      <c r="E133" s="234">
        <v>122</v>
      </c>
      <c r="F133" s="26" t="s">
        <v>530</v>
      </c>
    </row>
    <row r="134" spans="1:5" s="26" customFormat="1" ht="15">
      <c r="A134" s="232" t="s">
        <v>135</v>
      </c>
      <c r="B134" s="233" t="s">
        <v>797</v>
      </c>
      <c r="C134" s="233"/>
      <c r="D134" s="234">
        <f>D135</f>
        <v>1000</v>
      </c>
      <c r="E134" s="234">
        <f>E135</f>
        <v>1000</v>
      </c>
    </row>
    <row r="135" spans="1:5" s="26" customFormat="1" ht="30.75">
      <c r="A135" s="232" t="s">
        <v>536</v>
      </c>
      <c r="B135" s="233" t="s">
        <v>797</v>
      </c>
      <c r="C135" s="233" t="s">
        <v>483</v>
      </c>
      <c r="D135" s="234">
        <v>1000</v>
      </c>
      <c r="E135" s="234">
        <v>1000</v>
      </c>
    </row>
    <row r="136" spans="1:5" s="26" customFormat="1" ht="15">
      <c r="A136" s="235" t="s">
        <v>781</v>
      </c>
      <c r="B136" s="236" t="s">
        <v>778</v>
      </c>
      <c r="C136" s="236"/>
      <c r="D136" s="237">
        <f aca="true" t="shared" si="0" ref="D136:E138">D137</f>
        <v>500</v>
      </c>
      <c r="E136" s="237">
        <f t="shared" si="0"/>
        <v>500</v>
      </c>
    </row>
    <row r="137" spans="1:5" s="26" customFormat="1" ht="30.75">
      <c r="A137" s="232" t="s">
        <v>784</v>
      </c>
      <c r="B137" s="233" t="s">
        <v>779</v>
      </c>
      <c r="C137" s="233"/>
      <c r="D137" s="234">
        <f t="shared" si="0"/>
        <v>500</v>
      </c>
      <c r="E137" s="234">
        <f t="shared" si="0"/>
        <v>500</v>
      </c>
    </row>
    <row r="138" spans="1:6" s="26" customFormat="1" ht="15">
      <c r="A138" s="232" t="s">
        <v>135</v>
      </c>
      <c r="B138" s="233" t="s">
        <v>780</v>
      </c>
      <c r="C138" s="233"/>
      <c r="D138" s="234">
        <f t="shared" si="0"/>
        <v>500</v>
      </c>
      <c r="E138" s="234">
        <f t="shared" si="0"/>
        <v>500</v>
      </c>
      <c r="F138" s="29">
        <f>F139</f>
        <v>0</v>
      </c>
    </row>
    <row r="139" spans="1:5" s="26" customFormat="1" ht="15">
      <c r="A139" s="232" t="s">
        <v>484</v>
      </c>
      <c r="B139" s="233" t="s">
        <v>780</v>
      </c>
      <c r="C139" s="233" t="s">
        <v>485</v>
      </c>
      <c r="D139" s="234">
        <v>500</v>
      </c>
      <c r="E139" s="234">
        <v>500</v>
      </c>
    </row>
    <row r="140" spans="1:5" s="26" customFormat="1" ht="30.75">
      <c r="A140" s="232" t="s">
        <v>785</v>
      </c>
      <c r="B140" s="233" t="s">
        <v>782</v>
      </c>
      <c r="C140" s="233"/>
      <c r="D140" s="234">
        <f>D141</f>
        <v>2545.1</v>
      </c>
      <c r="E140" s="234">
        <f>E141</f>
        <v>2545.1</v>
      </c>
    </row>
    <row r="141" spans="1:5" s="26" customFormat="1" ht="30.75">
      <c r="A141" s="232" t="s">
        <v>766</v>
      </c>
      <c r="B141" s="233" t="s">
        <v>783</v>
      </c>
      <c r="C141" s="233"/>
      <c r="D141" s="234">
        <f>D142+D144</f>
        <v>2545.1</v>
      </c>
      <c r="E141" s="234">
        <f>E142+E144</f>
        <v>2545.1</v>
      </c>
    </row>
    <row r="142" spans="1:5" s="26" customFormat="1" ht="62.25">
      <c r="A142" s="232" t="s">
        <v>857</v>
      </c>
      <c r="B142" s="233" t="s">
        <v>794</v>
      </c>
      <c r="C142" s="233"/>
      <c r="D142" s="234">
        <f>D143</f>
        <v>672.4</v>
      </c>
      <c r="E142" s="234">
        <f>E143</f>
        <v>672.4</v>
      </c>
    </row>
    <row r="143" spans="1:6" s="26" customFormat="1" ht="30.75">
      <c r="A143" s="232" t="s">
        <v>536</v>
      </c>
      <c r="B143" s="233" t="s">
        <v>794</v>
      </c>
      <c r="C143" s="233" t="s">
        <v>483</v>
      </c>
      <c r="D143" s="234">
        <v>672.4</v>
      </c>
      <c r="E143" s="234">
        <v>672.4</v>
      </c>
      <c r="F143" s="26" t="s">
        <v>206</v>
      </c>
    </row>
    <row r="144" spans="1:5" s="26" customFormat="1" ht="46.5">
      <c r="A144" s="232" t="s">
        <v>725</v>
      </c>
      <c r="B144" s="233" t="s">
        <v>795</v>
      </c>
      <c r="C144" s="233"/>
      <c r="D144" s="234">
        <f>D145</f>
        <v>1872.7</v>
      </c>
      <c r="E144" s="234">
        <f>E145</f>
        <v>1872.7</v>
      </c>
    </row>
    <row r="145" spans="1:6" s="26" customFormat="1" ht="30.75">
      <c r="A145" s="232" t="s">
        <v>536</v>
      </c>
      <c r="B145" s="233" t="s">
        <v>795</v>
      </c>
      <c r="C145" s="233" t="s">
        <v>483</v>
      </c>
      <c r="D145" s="234">
        <v>1872.7</v>
      </c>
      <c r="E145" s="234">
        <v>1872.7</v>
      </c>
      <c r="F145" s="26" t="s">
        <v>206</v>
      </c>
    </row>
    <row r="146" spans="1:6" s="21" customFormat="1" ht="46.5">
      <c r="A146" s="25" t="s">
        <v>254</v>
      </c>
      <c r="B146" s="24" t="s">
        <v>615</v>
      </c>
      <c r="C146" s="24"/>
      <c r="D146" s="27">
        <f>D147+D156+D159+D162</f>
        <v>80921</v>
      </c>
      <c r="E146" s="27">
        <f>E147+E156+E159+E162</f>
        <v>80347</v>
      </c>
      <c r="F146" s="26"/>
    </row>
    <row r="147" spans="1:6" s="21" customFormat="1" ht="46.5">
      <c r="A147" s="232" t="s">
        <v>617</v>
      </c>
      <c r="B147" s="233" t="s">
        <v>616</v>
      </c>
      <c r="C147" s="233"/>
      <c r="D147" s="234">
        <f>D148+D150+D152+D154</f>
        <v>46802</v>
      </c>
      <c r="E147" s="234">
        <f>E148+E150+E152+E154</f>
        <v>47222</v>
      </c>
      <c r="F147" s="26"/>
    </row>
    <row r="148" spans="1:6" s="21" customFormat="1" ht="15">
      <c r="A148" s="232" t="s">
        <v>531</v>
      </c>
      <c r="B148" s="233" t="s">
        <v>618</v>
      </c>
      <c r="C148" s="233"/>
      <c r="D148" s="234">
        <f>D149</f>
        <v>27977</v>
      </c>
      <c r="E148" s="234">
        <f>E149</f>
        <v>28317</v>
      </c>
      <c r="F148" s="26"/>
    </row>
    <row r="149" spans="1:6" s="21" customFormat="1" ht="30.75">
      <c r="A149" s="232" t="s">
        <v>490</v>
      </c>
      <c r="B149" s="233" t="s">
        <v>618</v>
      </c>
      <c r="C149" s="233" t="s">
        <v>491</v>
      </c>
      <c r="D149" s="234">
        <v>27977</v>
      </c>
      <c r="E149" s="234">
        <v>28317</v>
      </c>
      <c r="F149" s="26" t="s">
        <v>530</v>
      </c>
    </row>
    <row r="150" spans="1:5" s="26" customFormat="1" ht="15">
      <c r="A150" s="232" t="s">
        <v>78</v>
      </c>
      <c r="B150" s="233" t="s">
        <v>619</v>
      </c>
      <c r="C150" s="233"/>
      <c r="D150" s="234">
        <f>D151</f>
        <v>17825</v>
      </c>
      <c r="E150" s="234">
        <f>E151</f>
        <v>17905</v>
      </c>
    </row>
    <row r="151" spans="1:6" s="26" customFormat="1" ht="30.75">
      <c r="A151" s="232" t="s">
        <v>490</v>
      </c>
      <c r="B151" s="233" t="s">
        <v>619</v>
      </c>
      <c r="C151" s="233" t="s">
        <v>491</v>
      </c>
      <c r="D151" s="234">
        <v>17825</v>
      </c>
      <c r="E151" s="234">
        <v>17905</v>
      </c>
      <c r="F151" s="26" t="s">
        <v>530</v>
      </c>
    </row>
    <row r="152" spans="1:5" s="26" customFormat="1" ht="15">
      <c r="A152" s="232" t="s">
        <v>532</v>
      </c>
      <c r="B152" s="233" t="s">
        <v>620</v>
      </c>
      <c r="C152" s="233"/>
      <c r="D152" s="234">
        <f>D153</f>
        <v>1000</v>
      </c>
      <c r="E152" s="234">
        <f>E153</f>
        <v>1000</v>
      </c>
    </row>
    <row r="153" spans="1:6" s="26" customFormat="1" ht="30.75">
      <c r="A153" s="232" t="s">
        <v>536</v>
      </c>
      <c r="B153" s="233" t="s">
        <v>620</v>
      </c>
      <c r="C153" s="233" t="s">
        <v>483</v>
      </c>
      <c r="D153" s="234">
        <v>1000</v>
      </c>
      <c r="E153" s="234">
        <v>1000</v>
      </c>
      <c r="F153" s="26" t="s">
        <v>530</v>
      </c>
    </row>
    <row r="154" spans="1:5" s="26" customFormat="1" ht="46.5">
      <c r="A154" s="232" t="s">
        <v>248</v>
      </c>
      <c r="B154" s="233" t="s">
        <v>622</v>
      </c>
      <c r="C154" s="233"/>
      <c r="D154" s="234">
        <f>D155</f>
        <v>0</v>
      </c>
      <c r="E154" s="234">
        <f>E155</f>
        <v>0</v>
      </c>
    </row>
    <row r="155" spans="1:6" s="26" customFormat="1" ht="30.75">
      <c r="A155" s="232" t="s">
        <v>490</v>
      </c>
      <c r="B155" s="233" t="s">
        <v>622</v>
      </c>
      <c r="C155" s="233" t="s">
        <v>491</v>
      </c>
      <c r="D155" s="234">
        <v>0</v>
      </c>
      <c r="E155" s="234">
        <v>0</v>
      </c>
      <c r="F155" s="26" t="s">
        <v>206</v>
      </c>
    </row>
    <row r="156" spans="1:6" s="21" customFormat="1" ht="30.75">
      <c r="A156" s="232" t="s">
        <v>621</v>
      </c>
      <c r="B156" s="233" t="s">
        <v>623</v>
      </c>
      <c r="C156" s="233"/>
      <c r="D156" s="234">
        <f>D157</f>
        <v>32009</v>
      </c>
      <c r="E156" s="234">
        <f>E157</f>
        <v>31015</v>
      </c>
      <c r="F156" s="26"/>
    </row>
    <row r="157" spans="1:6" s="21" customFormat="1" ht="15">
      <c r="A157" s="232" t="s">
        <v>77</v>
      </c>
      <c r="B157" s="233" t="s">
        <v>624</v>
      </c>
      <c r="C157" s="233"/>
      <c r="D157" s="234">
        <f>D158</f>
        <v>32009</v>
      </c>
      <c r="E157" s="234">
        <f>E158</f>
        <v>31015</v>
      </c>
      <c r="F157" s="26"/>
    </row>
    <row r="158" spans="1:6" s="21" customFormat="1" ht="30.75">
      <c r="A158" s="232" t="s">
        <v>490</v>
      </c>
      <c r="B158" s="233" t="s">
        <v>624</v>
      </c>
      <c r="C158" s="233" t="s">
        <v>491</v>
      </c>
      <c r="D158" s="234">
        <v>32009</v>
      </c>
      <c r="E158" s="234">
        <v>31015</v>
      </c>
      <c r="F158" s="26" t="s">
        <v>530</v>
      </c>
    </row>
    <row r="159" spans="1:6" s="21" customFormat="1" ht="30.75">
      <c r="A159" s="232" t="s">
        <v>718</v>
      </c>
      <c r="B159" s="233" t="s">
        <v>625</v>
      </c>
      <c r="C159" s="233"/>
      <c r="D159" s="234">
        <f>D160</f>
        <v>1320</v>
      </c>
      <c r="E159" s="234">
        <f>E160</f>
        <v>1320</v>
      </c>
      <c r="F159" s="26"/>
    </row>
    <row r="160" spans="1:5" s="26" customFormat="1" ht="15">
      <c r="A160" s="232" t="s">
        <v>488</v>
      </c>
      <c r="B160" s="233" t="s">
        <v>626</v>
      </c>
      <c r="C160" s="233"/>
      <c r="D160" s="234">
        <f>D161</f>
        <v>1320</v>
      </c>
      <c r="E160" s="234">
        <f>E161</f>
        <v>1320</v>
      </c>
    </row>
    <row r="161" spans="1:6" s="26" customFormat="1" ht="30.75">
      <c r="A161" s="232" t="s">
        <v>536</v>
      </c>
      <c r="B161" s="233" t="s">
        <v>626</v>
      </c>
      <c r="C161" s="233" t="s">
        <v>483</v>
      </c>
      <c r="D161" s="234">
        <v>1320</v>
      </c>
      <c r="E161" s="234">
        <v>1320</v>
      </c>
      <c r="F161" s="26" t="s">
        <v>530</v>
      </c>
    </row>
    <row r="162" spans="1:6" s="21" customFormat="1" ht="30.75">
      <c r="A162" s="232" t="s">
        <v>627</v>
      </c>
      <c r="B162" s="233" t="s">
        <v>628</v>
      </c>
      <c r="C162" s="233"/>
      <c r="D162" s="234">
        <f>D163</f>
        <v>790</v>
      </c>
      <c r="E162" s="234">
        <f>E163</f>
        <v>790</v>
      </c>
      <c r="F162" s="26"/>
    </row>
    <row r="163" spans="1:5" s="26" customFormat="1" ht="30.75">
      <c r="A163" s="232" t="s">
        <v>489</v>
      </c>
      <c r="B163" s="233" t="s">
        <v>629</v>
      </c>
      <c r="C163" s="233"/>
      <c r="D163" s="234">
        <f>D164</f>
        <v>790</v>
      </c>
      <c r="E163" s="234">
        <f>E164</f>
        <v>790</v>
      </c>
    </row>
    <row r="164" spans="1:6" s="26" customFormat="1" ht="30.75">
      <c r="A164" s="232" t="s">
        <v>536</v>
      </c>
      <c r="B164" s="233" t="s">
        <v>629</v>
      </c>
      <c r="C164" s="233" t="s">
        <v>483</v>
      </c>
      <c r="D164" s="234">
        <v>790</v>
      </c>
      <c r="E164" s="234">
        <v>790</v>
      </c>
      <c r="F164" s="26" t="s">
        <v>530</v>
      </c>
    </row>
    <row r="165" spans="1:7" s="21" customFormat="1" ht="46.5">
      <c r="A165" s="25" t="s">
        <v>256</v>
      </c>
      <c r="B165" s="24" t="s">
        <v>630</v>
      </c>
      <c r="C165" s="24"/>
      <c r="D165" s="27">
        <f>D166+D171+D178+D189</f>
        <v>55989.4</v>
      </c>
      <c r="E165" s="27">
        <f>E166+E171+E178+E189</f>
        <v>56064.4</v>
      </c>
      <c r="F165" s="26"/>
      <c r="G165" s="45"/>
    </row>
    <row r="166" spans="1:7" s="21" customFormat="1" ht="30.75">
      <c r="A166" s="232" t="s">
        <v>631</v>
      </c>
      <c r="B166" s="233" t="s">
        <v>632</v>
      </c>
      <c r="C166" s="233"/>
      <c r="D166" s="234">
        <f>D167</f>
        <v>3396</v>
      </c>
      <c r="E166" s="234">
        <f>E167</f>
        <v>3396</v>
      </c>
      <c r="F166" s="26"/>
      <c r="G166" s="45"/>
    </row>
    <row r="167" spans="1:7" s="21" customFormat="1" ht="30.75">
      <c r="A167" s="232" t="s">
        <v>535</v>
      </c>
      <c r="B167" s="233" t="s">
        <v>633</v>
      </c>
      <c r="C167" s="233"/>
      <c r="D167" s="234">
        <f>D168+D169+D170</f>
        <v>3396</v>
      </c>
      <c r="E167" s="234">
        <f>E168+E169+E170</f>
        <v>3396</v>
      </c>
      <c r="F167" s="26"/>
      <c r="G167" s="45"/>
    </row>
    <row r="168" spans="1:7" s="21" customFormat="1" ht="62.25">
      <c r="A168" s="232" t="s">
        <v>481</v>
      </c>
      <c r="B168" s="233" t="s">
        <v>633</v>
      </c>
      <c r="C168" s="233" t="s">
        <v>482</v>
      </c>
      <c r="D168" s="234">
        <v>2690</v>
      </c>
      <c r="E168" s="234">
        <v>2690</v>
      </c>
      <c r="F168" s="26"/>
      <c r="G168" s="45"/>
    </row>
    <row r="169" spans="1:7" s="21" customFormat="1" ht="30.75">
      <c r="A169" s="232" t="s">
        <v>536</v>
      </c>
      <c r="B169" s="233" t="s">
        <v>633</v>
      </c>
      <c r="C169" s="233" t="s">
        <v>483</v>
      </c>
      <c r="D169" s="234">
        <v>695</v>
      </c>
      <c r="E169" s="234">
        <v>695</v>
      </c>
      <c r="F169" s="26"/>
      <c r="G169" s="45"/>
    </row>
    <row r="170" spans="1:7" s="21" customFormat="1" ht="15">
      <c r="A170" s="232" t="s">
        <v>484</v>
      </c>
      <c r="B170" s="233" t="s">
        <v>633</v>
      </c>
      <c r="C170" s="233" t="s">
        <v>485</v>
      </c>
      <c r="D170" s="234">
        <v>11</v>
      </c>
      <c r="E170" s="234">
        <v>11</v>
      </c>
      <c r="F170" s="26"/>
      <c r="G170" s="45"/>
    </row>
    <row r="171" spans="1:7" s="21" customFormat="1" ht="46.5">
      <c r="A171" s="232" t="s">
        <v>634</v>
      </c>
      <c r="B171" s="233" t="s">
        <v>635</v>
      </c>
      <c r="C171" s="233"/>
      <c r="D171" s="234">
        <f>D172+D176</f>
        <v>46121</v>
      </c>
      <c r="E171" s="234">
        <f>E172+E176</f>
        <v>46196</v>
      </c>
      <c r="F171" s="26"/>
      <c r="G171" s="45"/>
    </row>
    <row r="172" spans="1:7" s="21" customFormat="1" ht="30.75">
      <c r="A172" s="232" t="s">
        <v>535</v>
      </c>
      <c r="B172" s="233" t="s">
        <v>636</v>
      </c>
      <c r="C172" s="233"/>
      <c r="D172" s="234">
        <f>D173+D174+D175</f>
        <v>43872</v>
      </c>
      <c r="E172" s="234">
        <f>E173+E174+E175</f>
        <v>43947</v>
      </c>
      <c r="F172" s="26"/>
      <c r="G172" s="45"/>
    </row>
    <row r="173" spans="1:6" s="21" customFormat="1" ht="62.25">
      <c r="A173" s="232" t="s">
        <v>481</v>
      </c>
      <c r="B173" s="233" t="s">
        <v>636</v>
      </c>
      <c r="C173" s="233" t="s">
        <v>482</v>
      </c>
      <c r="D173" s="234">
        <v>32673</v>
      </c>
      <c r="E173" s="234">
        <v>32673</v>
      </c>
      <c r="F173" s="26" t="s">
        <v>530</v>
      </c>
    </row>
    <row r="174" spans="1:6" s="21" customFormat="1" ht="30.75">
      <c r="A174" s="232" t="s">
        <v>536</v>
      </c>
      <c r="B174" s="233" t="s">
        <v>636</v>
      </c>
      <c r="C174" s="233" t="s">
        <v>483</v>
      </c>
      <c r="D174" s="234">
        <v>10984</v>
      </c>
      <c r="E174" s="234">
        <v>11060</v>
      </c>
      <c r="F174" s="26" t="s">
        <v>530</v>
      </c>
    </row>
    <row r="175" spans="1:6" s="21" customFormat="1" ht="15">
      <c r="A175" s="232" t="s">
        <v>484</v>
      </c>
      <c r="B175" s="233" t="s">
        <v>636</v>
      </c>
      <c r="C175" s="233" t="s">
        <v>485</v>
      </c>
      <c r="D175" s="234">
        <v>215</v>
      </c>
      <c r="E175" s="234">
        <v>214</v>
      </c>
      <c r="F175" s="26" t="s">
        <v>530</v>
      </c>
    </row>
    <row r="176" spans="1:5" s="26" customFormat="1" ht="30.75">
      <c r="A176" s="232" t="s">
        <v>363</v>
      </c>
      <c r="B176" s="233" t="s">
        <v>637</v>
      </c>
      <c r="C176" s="233"/>
      <c r="D176" s="234">
        <f>D177</f>
        <v>2249</v>
      </c>
      <c r="E176" s="234">
        <f>E177</f>
        <v>2249</v>
      </c>
    </row>
    <row r="177" spans="1:6" s="26" customFormat="1" ht="62.25">
      <c r="A177" s="232" t="s">
        <v>481</v>
      </c>
      <c r="B177" s="233" t="s">
        <v>637</v>
      </c>
      <c r="C177" s="233" t="s">
        <v>482</v>
      </c>
      <c r="D177" s="234">
        <v>2249</v>
      </c>
      <c r="E177" s="234">
        <v>2249</v>
      </c>
      <c r="F177" s="26" t="s">
        <v>530</v>
      </c>
    </row>
    <row r="178" spans="1:5" s="26" customFormat="1" ht="46.5">
      <c r="A178" s="232" t="s">
        <v>638</v>
      </c>
      <c r="B178" s="233" t="s">
        <v>639</v>
      </c>
      <c r="C178" s="233"/>
      <c r="D178" s="234">
        <f>D179+D181+D184+D186</f>
        <v>6472.400000000001</v>
      </c>
      <c r="E178" s="234">
        <f>E179+E181+E184+E186</f>
        <v>6472.400000000001</v>
      </c>
    </row>
    <row r="179" spans="1:5" s="26" customFormat="1" ht="46.5">
      <c r="A179" s="232" t="s">
        <v>486</v>
      </c>
      <c r="B179" s="233" t="s">
        <v>640</v>
      </c>
      <c r="C179" s="233"/>
      <c r="D179" s="234">
        <f>D180</f>
        <v>1571.1</v>
      </c>
      <c r="E179" s="234">
        <f>E180</f>
        <v>1571.1</v>
      </c>
    </row>
    <row r="180" spans="1:6" s="26" customFormat="1" ht="15">
      <c r="A180" s="232" t="s">
        <v>29</v>
      </c>
      <c r="B180" s="233" t="s">
        <v>640</v>
      </c>
      <c r="C180" s="233" t="s">
        <v>493</v>
      </c>
      <c r="D180" s="234">
        <v>1571.1</v>
      </c>
      <c r="E180" s="234">
        <v>1571.1</v>
      </c>
      <c r="F180" s="26" t="s">
        <v>208</v>
      </c>
    </row>
    <row r="181" spans="1:5" s="26" customFormat="1" ht="46.5">
      <c r="A181" s="232" t="s">
        <v>90</v>
      </c>
      <c r="B181" s="233" t="s">
        <v>643</v>
      </c>
      <c r="C181" s="233"/>
      <c r="D181" s="234">
        <f>D182+D183</f>
        <v>3635</v>
      </c>
      <c r="E181" s="234">
        <f>E182+E183</f>
        <v>3635</v>
      </c>
    </row>
    <row r="182" spans="1:6" s="26" customFormat="1" ht="62.25">
      <c r="A182" s="232" t="s">
        <v>481</v>
      </c>
      <c r="B182" s="233" t="s">
        <v>643</v>
      </c>
      <c r="C182" s="233" t="s">
        <v>482</v>
      </c>
      <c r="D182" s="234">
        <v>3290</v>
      </c>
      <c r="E182" s="234">
        <v>3290</v>
      </c>
      <c r="F182" s="26" t="s">
        <v>206</v>
      </c>
    </row>
    <row r="183" spans="1:6" s="26" customFormat="1" ht="30.75">
      <c r="A183" s="232" t="s">
        <v>536</v>
      </c>
      <c r="B183" s="233" t="s">
        <v>643</v>
      </c>
      <c r="C183" s="233" t="s">
        <v>483</v>
      </c>
      <c r="D183" s="234">
        <v>345</v>
      </c>
      <c r="E183" s="234">
        <v>345</v>
      </c>
      <c r="F183" s="26" t="s">
        <v>206</v>
      </c>
    </row>
    <row r="184" spans="1:5" s="26" customFormat="1" ht="62.25">
      <c r="A184" s="232" t="s">
        <v>244</v>
      </c>
      <c r="B184" s="233" t="s">
        <v>641</v>
      </c>
      <c r="C184" s="233"/>
      <c r="D184" s="234">
        <f>D185</f>
        <v>998</v>
      </c>
      <c r="E184" s="234">
        <f>E185</f>
        <v>998</v>
      </c>
    </row>
    <row r="185" spans="1:6" s="26" customFormat="1" ht="62.25">
      <c r="A185" s="232" t="s">
        <v>481</v>
      </c>
      <c r="B185" s="233" t="s">
        <v>641</v>
      </c>
      <c r="C185" s="233" t="s">
        <v>482</v>
      </c>
      <c r="D185" s="234">
        <v>998</v>
      </c>
      <c r="E185" s="234">
        <v>998</v>
      </c>
      <c r="F185" s="26" t="s">
        <v>206</v>
      </c>
    </row>
    <row r="186" spans="1:5" s="26" customFormat="1" ht="30.75">
      <c r="A186" s="232" t="s">
        <v>245</v>
      </c>
      <c r="B186" s="233" t="s">
        <v>642</v>
      </c>
      <c r="C186" s="233"/>
      <c r="D186" s="234">
        <f>D187+D188</f>
        <v>268.3</v>
      </c>
      <c r="E186" s="234">
        <f>E187+E188</f>
        <v>268.3</v>
      </c>
    </row>
    <row r="187" spans="1:6" s="26" customFormat="1" ht="62.25">
      <c r="A187" s="232" t="s">
        <v>481</v>
      </c>
      <c r="B187" s="233" t="s">
        <v>642</v>
      </c>
      <c r="C187" s="233" t="s">
        <v>482</v>
      </c>
      <c r="D187" s="234">
        <v>145</v>
      </c>
      <c r="E187" s="234">
        <v>145</v>
      </c>
      <c r="F187" s="26" t="s">
        <v>206</v>
      </c>
    </row>
    <row r="188" spans="1:6" s="26" customFormat="1" ht="30.75">
      <c r="A188" s="232" t="s">
        <v>536</v>
      </c>
      <c r="B188" s="233" t="s">
        <v>642</v>
      </c>
      <c r="C188" s="233" t="s">
        <v>483</v>
      </c>
      <c r="D188" s="234">
        <v>123.3</v>
      </c>
      <c r="E188" s="234">
        <v>123.3</v>
      </c>
      <c r="F188" s="26" t="s">
        <v>206</v>
      </c>
    </row>
    <row r="189" spans="1:5" s="26" customFormat="1" ht="30.75">
      <c r="A189" s="232" t="s">
        <v>644</v>
      </c>
      <c r="B189" s="233" t="s">
        <v>645</v>
      </c>
      <c r="C189" s="233"/>
      <c r="D189" s="234">
        <f>D190</f>
        <v>0</v>
      </c>
      <c r="E189" s="234">
        <f>E190</f>
        <v>0</v>
      </c>
    </row>
    <row r="190" spans="1:7" s="21" customFormat="1" ht="15">
      <c r="A190" s="232" t="s">
        <v>538</v>
      </c>
      <c r="B190" s="233" t="s">
        <v>646</v>
      </c>
      <c r="C190" s="233"/>
      <c r="D190" s="234">
        <f>D191</f>
        <v>0</v>
      </c>
      <c r="E190" s="234">
        <f>E191</f>
        <v>0</v>
      </c>
      <c r="F190" s="26"/>
      <c r="G190" s="45"/>
    </row>
    <row r="191" spans="1:7" s="21" customFormat="1" ht="30.75">
      <c r="A191" s="232" t="s">
        <v>536</v>
      </c>
      <c r="B191" s="233" t="s">
        <v>646</v>
      </c>
      <c r="C191" s="233" t="s">
        <v>483</v>
      </c>
      <c r="D191" s="234">
        <v>0</v>
      </c>
      <c r="E191" s="234">
        <v>0</v>
      </c>
      <c r="F191" s="26" t="s">
        <v>530</v>
      </c>
      <c r="G191" s="45"/>
    </row>
    <row r="192" spans="1:6" s="21" customFormat="1" ht="62.25">
      <c r="A192" s="25" t="s">
        <v>647</v>
      </c>
      <c r="B192" s="24" t="s">
        <v>648</v>
      </c>
      <c r="C192" s="24"/>
      <c r="D192" s="27">
        <f>D193+D196+D199+D205+D208+D225+D232</f>
        <v>48765.399999999994</v>
      </c>
      <c r="E192" s="27">
        <f>E193+E196+E199+E205+E208+E225+E232</f>
        <v>47551.799999999996</v>
      </c>
      <c r="F192" s="26"/>
    </row>
    <row r="193" spans="1:6" s="21" customFormat="1" ht="30.75">
      <c r="A193" s="232" t="s">
        <v>649</v>
      </c>
      <c r="B193" s="233" t="s">
        <v>650</v>
      </c>
      <c r="C193" s="233"/>
      <c r="D193" s="234">
        <f>D194</f>
        <v>2000</v>
      </c>
      <c r="E193" s="234">
        <f>E194</f>
        <v>2000</v>
      </c>
      <c r="F193" s="26"/>
    </row>
    <row r="194" spans="1:6" s="21" customFormat="1" ht="30.75">
      <c r="A194" s="232" t="s">
        <v>805</v>
      </c>
      <c r="B194" s="233" t="s">
        <v>806</v>
      </c>
      <c r="C194" s="233"/>
      <c r="D194" s="234">
        <f>D195</f>
        <v>2000</v>
      </c>
      <c r="E194" s="234">
        <f>E195</f>
        <v>2000</v>
      </c>
      <c r="F194" s="26"/>
    </row>
    <row r="195" spans="1:6" s="21" customFormat="1" ht="30.75">
      <c r="A195" s="232" t="s">
        <v>544</v>
      </c>
      <c r="B195" s="233" t="s">
        <v>806</v>
      </c>
      <c r="C195" s="233" t="s">
        <v>498</v>
      </c>
      <c r="D195" s="234">
        <v>2000</v>
      </c>
      <c r="E195" s="234">
        <v>2000</v>
      </c>
      <c r="F195" s="26"/>
    </row>
    <row r="196" spans="1:6" s="26" customFormat="1" ht="62.25">
      <c r="A196" s="232" t="s">
        <v>719</v>
      </c>
      <c r="B196" s="233" t="s">
        <v>654</v>
      </c>
      <c r="C196" s="233"/>
      <c r="D196" s="234">
        <f>D197</f>
        <v>8000</v>
      </c>
      <c r="E196" s="234">
        <f>E197</f>
        <v>8000</v>
      </c>
      <c r="F196" s="29" t="e">
        <f>F197+#REF!</f>
        <v>#REF!</v>
      </c>
    </row>
    <row r="197" spans="1:5" s="26" customFormat="1" ht="15">
      <c r="A197" s="232" t="s">
        <v>798</v>
      </c>
      <c r="B197" s="233" t="s">
        <v>807</v>
      </c>
      <c r="C197" s="233"/>
      <c r="D197" s="234">
        <f>D198</f>
        <v>8000</v>
      </c>
      <c r="E197" s="234">
        <f>E198</f>
        <v>8000</v>
      </c>
    </row>
    <row r="198" spans="1:5" s="26" customFormat="1" ht="30.75">
      <c r="A198" s="232" t="s">
        <v>544</v>
      </c>
      <c r="B198" s="233" t="s">
        <v>807</v>
      </c>
      <c r="C198" s="233" t="s">
        <v>498</v>
      </c>
      <c r="D198" s="234">
        <v>8000</v>
      </c>
      <c r="E198" s="234">
        <v>8000</v>
      </c>
    </row>
    <row r="199" spans="1:5" s="26" customFormat="1" ht="59.25" customHeight="1">
      <c r="A199" s="232" t="s">
        <v>720</v>
      </c>
      <c r="B199" s="233" t="s">
        <v>655</v>
      </c>
      <c r="C199" s="233"/>
      <c r="D199" s="234">
        <f>D200+D203</f>
        <v>13150</v>
      </c>
      <c r="E199" s="234">
        <f>E200+E203</f>
        <v>13150</v>
      </c>
    </row>
    <row r="200" spans="1:5" s="26" customFormat="1" ht="15">
      <c r="A200" s="232" t="s">
        <v>247</v>
      </c>
      <c r="B200" s="233" t="s">
        <v>656</v>
      </c>
      <c r="C200" s="233"/>
      <c r="D200" s="234">
        <f>D201+D202</f>
        <v>5050</v>
      </c>
      <c r="E200" s="234">
        <f>E201+E202</f>
        <v>5050</v>
      </c>
    </row>
    <row r="201" spans="1:6" s="26" customFormat="1" ht="30.75">
      <c r="A201" s="232" t="s">
        <v>536</v>
      </c>
      <c r="B201" s="233" t="s">
        <v>656</v>
      </c>
      <c r="C201" s="233" t="s">
        <v>483</v>
      </c>
      <c r="D201" s="234">
        <v>50</v>
      </c>
      <c r="E201" s="234">
        <v>50</v>
      </c>
      <c r="F201" s="26" t="s">
        <v>530</v>
      </c>
    </row>
    <row r="202" spans="1:5" s="26" customFormat="1" ht="33" customHeight="1">
      <c r="A202" s="232" t="s">
        <v>29</v>
      </c>
      <c r="B202" s="233" t="s">
        <v>656</v>
      </c>
      <c r="C202" s="233" t="s">
        <v>493</v>
      </c>
      <c r="D202" s="234">
        <v>5000</v>
      </c>
      <c r="E202" s="234">
        <v>5000</v>
      </c>
    </row>
    <row r="203" spans="1:5" s="26" customFormat="1" ht="78">
      <c r="A203" s="232" t="s">
        <v>850</v>
      </c>
      <c r="B203" s="233" t="s">
        <v>657</v>
      </c>
      <c r="C203" s="233"/>
      <c r="D203" s="234">
        <f>D204</f>
        <v>8100</v>
      </c>
      <c r="E203" s="234">
        <f>E204</f>
        <v>8100</v>
      </c>
    </row>
    <row r="204" spans="1:6" s="26" customFormat="1" ht="15">
      <c r="A204" s="232" t="s">
        <v>29</v>
      </c>
      <c r="B204" s="233" t="s">
        <v>657</v>
      </c>
      <c r="C204" s="233" t="s">
        <v>493</v>
      </c>
      <c r="D204" s="234">
        <v>8100</v>
      </c>
      <c r="E204" s="234">
        <v>8100</v>
      </c>
      <c r="F204" s="26" t="s">
        <v>206</v>
      </c>
    </row>
    <row r="205" spans="1:5" s="26" customFormat="1" ht="55.5" customHeight="1">
      <c r="A205" s="232" t="s">
        <v>658</v>
      </c>
      <c r="B205" s="233" t="s">
        <v>730</v>
      </c>
      <c r="C205" s="233"/>
      <c r="D205" s="234">
        <f>D206</f>
        <v>100</v>
      </c>
      <c r="E205" s="234">
        <f>E206</f>
        <v>100</v>
      </c>
    </row>
    <row r="206" spans="1:5" s="26" customFormat="1" ht="78">
      <c r="A206" s="232" t="s">
        <v>816</v>
      </c>
      <c r="B206" s="233" t="s">
        <v>817</v>
      </c>
      <c r="C206" s="233"/>
      <c r="D206" s="234">
        <f>D207</f>
        <v>100</v>
      </c>
      <c r="E206" s="234">
        <f>E207</f>
        <v>100</v>
      </c>
    </row>
    <row r="207" spans="1:6" s="26" customFormat="1" ht="30.75">
      <c r="A207" s="232" t="s">
        <v>536</v>
      </c>
      <c r="B207" s="233" t="s">
        <v>817</v>
      </c>
      <c r="C207" s="233" t="s">
        <v>483</v>
      </c>
      <c r="D207" s="234">
        <v>100</v>
      </c>
      <c r="E207" s="234">
        <v>100</v>
      </c>
      <c r="F207" s="26" t="s">
        <v>530</v>
      </c>
    </row>
    <row r="208" spans="1:5" s="26" customFormat="1" ht="61.5" customHeight="1">
      <c r="A208" s="232" t="s">
        <v>661</v>
      </c>
      <c r="B208" s="233" t="s">
        <v>662</v>
      </c>
      <c r="C208" s="233"/>
      <c r="D208" s="234">
        <f>D209+D211+D217+D213+D215+D221+D223+D219</f>
        <v>20977.2</v>
      </c>
      <c r="E208" s="234">
        <f>E209+E211+E217+E213+E215+E221+E223+E219</f>
        <v>20013.7</v>
      </c>
    </row>
    <row r="209" spans="1:5" s="26" customFormat="1" ht="46.5">
      <c r="A209" s="232" t="s">
        <v>863</v>
      </c>
      <c r="B209" s="233" t="s">
        <v>853</v>
      </c>
      <c r="C209" s="233"/>
      <c r="D209" s="234">
        <f>D210</f>
        <v>383.9</v>
      </c>
      <c r="E209" s="234">
        <f>E210</f>
        <v>383.9</v>
      </c>
    </row>
    <row r="210" spans="1:5" s="26" customFormat="1" ht="15">
      <c r="A210" s="232" t="s">
        <v>495</v>
      </c>
      <c r="B210" s="233" t="s">
        <v>853</v>
      </c>
      <c r="C210" s="233" t="s">
        <v>494</v>
      </c>
      <c r="D210" s="234">
        <v>383.9</v>
      </c>
      <c r="E210" s="234">
        <v>383.9</v>
      </c>
    </row>
    <row r="211" spans="1:5" s="26" customFormat="1" ht="46.5">
      <c r="A211" s="232" t="s">
        <v>864</v>
      </c>
      <c r="B211" s="233" t="s">
        <v>854</v>
      </c>
      <c r="C211" s="233"/>
      <c r="D211" s="234">
        <f>D212</f>
        <v>1162.2</v>
      </c>
      <c r="E211" s="234">
        <f>E212</f>
        <v>1162.2</v>
      </c>
    </row>
    <row r="212" spans="1:5" s="26" customFormat="1" ht="15">
      <c r="A212" s="232" t="s">
        <v>495</v>
      </c>
      <c r="B212" s="233" t="s">
        <v>854</v>
      </c>
      <c r="C212" s="233" t="s">
        <v>494</v>
      </c>
      <c r="D212" s="234">
        <v>1162.2</v>
      </c>
      <c r="E212" s="234">
        <v>1162.2</v>
      </c>
    </row>
    <row r="213" spans="1:5" s="26" customFormat="1" ht="92.25" customHeight="1">
      <c r="A213" s="232" t="s">
        <v>558</v>
      </c>
      <c r="B213" s="233" t="s">
        <v>750</v>
      </c>
      <c r="C213" s="233"/>
      <c r="D213" s="234">
        <f>D214</f>
        <v>8686</v>
      </c>
      <c r="E213" s="234">
        <f>E214</f>
        <v>8686</v>
      </c>
    </row>
    <row r="214" spans="1:6" s="26" customFormat="1" ht="30.75">
      <c r="A214" s="232" t="s">
        <v>544</v>
      </c>
      <c r="B214" s="233" t="s">
        <v>750</v>
      </c>
      <c r="C214" s="233" t="s">
        <v>498</v>
      </c>
      <c r="D214" s="234">
        <v>8686</v>
      </c>
      <c r="E214" s="234">
        <v>8686</v>
      </c>
      <c r="F214" s="26" t="s">
        <v>206</v>
      </c>
    </row>
    <row r="215" spans="1:5" s="26" customFormat="1" ht="90" customHeight="1">
      <c r="A215" s="232" t="s">
        <v>523</v>
      </c>
      <c r="B215" s="233" t="s">
        <v>664</v>
      </c>
      <c r="C215" s="233"/>
      <c r="D215" s="234">
        <f>D216</f>
        <v>500</v>
      </c>
      <c r="E215" s="234">
        <f>E216</f>
        <v>500</v>
      </c>
    </row>
    <row r="216" spans="1:6" s="26" customFormat="1" ht="43.5" customHeight="1">
      <c r="A216" s="232" t="s">
        <v>536</v>
      </c>
      <c r="B216" s="233" t="s">
        <v>664</v>
      </c>
      <c r="C216" s="233" t="s">
        <v>483</v>
      </c>
      <c r="D216" s="234">
        <v>500</v>
      </c>
      <c r="E216" s="234">
        <v>500</v>
      </c>
      <c r="F216" s="26" t="s">
        <v>206</v>
      </c>
    </row>
    <row r="217" spans="1:5" s="26" customFormat="1" ht="30.75">
      <c r="A217" s="232" t="s">
        <v>928</v>
      </c>
      <c r="B217" s="233" t="s">
        <v>855</v>
      </c>
      <c r="C217" s="233"/>
      <c r="D217" s="234">
        <f>D218</f>
        <v>5589.3</v>
      </c>
      <c r="E217" s="234">
        <f>E218</f>
        <v>5589.3</v>
      </c>
    </row>
    <row r="218" spans="1:5" s="26" customFormat="1" ht="15">
      <c r="A218" s="232" t="s">
        <v>495</v>
      </c>
      <c r="B218" s="233" t="s">
        <v>855</v>
      </c>
      <c r="C218" s="233" t="s">
        <v>494</v>
      </c>
      <c r="D218" s="234">
        <v>5589.3</v>
      </c>
      <c r="E218" s="234">
        <v>5589.3</v>
      </c>
    </row>
    <row r="219" spans="1:5" s="26" customFormat="1" ht="30.75">
      <c r="A219" s="232" t="s">
        <v>862</v>
      </c>
      <c r="B219" s="233" t="s">
        <v>975</v>
      </c>
      <c r="C219" s="233"/>
      <c r="D219" s="234">
        <f>D220</f>
        <v>3175.8</v>
      </c>
      <c r="E219" s="234">
        <f>E220</f>
        <v>2212.3</v>
      </c>
    </row>
    <row r="220" spans="1:5" s="26" customFormat="1" ht="15">
      <c r="A220" s="232" t="s">
        <v>495</v>
      </c>
      <c r="B220" s="233" t="s">
        <v>975</v>
      </c>
      <c r="C220" s="233" t="s">
        <v>494</v>
      </c>
      <c r="D220" s="234">
        <v>3175.8</v>
      </c>
      <c r="E220" s="234">
        <v>2212.3</v>
      </c>
    </row>
    <row r="221" spans="1:5" s="26" customFormat="1" ht="46.5">
      <c r="A221" s="232" t="s">
        <v>865</v>
      </c>
      <c r="B221" s="233" t="s">
        <v>802</v>
      </c>
      <c r="C221" s="233"/>
      <c r="D221" s="234">
        <f>D222</f>
        <v>800</v>
      </c>
      <c r="E221" s="234">
        <f>E222</f>
        <v>800</v>
      </c>
    </row>
    <row r="222" spans="1:6" s="26" customFormat="1" ht="23.25" customHeight="1">
      <c r="A222" s="232" t="s">
        <v>495</v>
      </c>
      <c r="B222" s="233" t="s">
        <v>802</v>
      </c>
      <c r="C222" s="233" t="s">
        <v>494</v>
      </c>
      <c r="D222" s="234">
        <v>800</v>
      </c>
      <c r="E222" s="234">
        <v>800</v>
      </c>
      <c r="F222" s="26" t="s">
        <v>530</v>
      </c>
    </row>
    <row r="223" spans="1:6" s="21" customFormat="1" ht="46.5">
      <c r="A223" s="232" t="s">
        <v>866</v>
      </c>
      <c r="B223" s="233" t="s">
        <v>803</v>
      </c>
      <c r="C223" s="233"/>
      <c r="D223" s="234">
        <f>D224</f>
        <v>680</v>
      </c>
      <c r="E223" s="234">
        <f>E224</f>
        <v>680</v>
      </c>
      <c r="F223" s="26"/>
    </row>
    <row r="224" spans="1:6" s="21" customFormat="1" ht="27.75" customHeight="1">
      <c r="A224" s="232" t="s">
        <v>495</v>
      </c>
      <c r="B224" s="233" t="s">
        <v>803</v>
      </c>
      <c r="C224" s="233" t="s">
        <v>494</v>
      </c>
      <c r="D224" s="234">
        <v>680</v>
      </c>
      <c r="E224" s="234">
        <v>680</v>
      </c>
      <c r="F224" s="26" t="s">
        <v>530</v>
      </c>
    </row>
    <row r="225" spans="1:6" s="21" customFormat="1" ht="30.75">
      <c r="A225" s="232" t="s">
        <v>688</v>
      </c>
      <c r="B225" s="233" t="s">
        <v>689</v>
      </c>
      <c r="C225" s="233"/>
      <c r="D225" s="234">
        <f>D226+D228+D230</f>
        <v>2750</v>
      </c>
      <c r="E225" s="234">
        <f>E226+E228+E230</f>
        <v>2750</v>
      </c>
      <c r="F225" s="26"/>
    </row>
    <row r="226" spans="1:5" s="26" customFormat="1" ht="55.5" customHeight="1">
      <c r="A226" s="232" t="s">
        <v>214</v>
      </c>
      <c r="B226" s="233" t="s">
        <v>709</v>
      </c>
      <c r="C226" s="233"/>
      <c r="D226" s="234">
        <f>D227</f>
        <v>1050</v>
      </c>
      <c r="E226" s="234">
        <f>E227</f>
        <v>1050</v>
      </c>
    </row>
    <row r="227" spans="1:6" s="26" customFormat="1" ht="30.75">
      <c r="A227" s="232" t="s">
        <v>536</v>
      </c>
      <c r="B227" s="233" t="s">
        <v>709</v>
      </c>
      <c r="C227" s="233" t="s">
        <v>483</v>
      </c>
      <c r="D227" s="234">
        <v>1050</v>
      </c>
      <c r="E227" s="234">
        <v>1050</v>
      </c>
      <c r="F227" s="26" t="s">
        <v>530</v>
      </c>
    </row>
    <row r="228" spans="1:5" s="26" customFormat="1" ht="30.75">
      <c r="A228" s="232" t="s">
        <v>121</v>
      </c>
      <c r="B228" s="233" t="s">
        <v>710</v>
      </c>
      <c r="C228" s="233"/>
      <c r="D228" s="234">
        <f>D229</f>
        <v>600</v>
      </c>
      <c r="E228" s="234">
        <f>E229</f>
        <v>600</v>
      </c>
    </row>
    <row r="229" spans="1:6" s="26" customFormat="1" ht="30.75">
      <c r="A229" s="232" t="s">
        <v>536</v>
      </c>
      <c r="B229" s="233" t="s">
        <v>710</v>
      </c>
      <c r="C229" s="233" t="s">
        <v>483</v>
      </c>
      <c r="D229" s="234">
        <v>600</v>
      </c>
      <c r="E229" s="234">
        <v>600</v>
      </c>
      <c r="F229" s="26" t="s">
        <v>530</v>
      </c>
    </row>
    <row r="230" spans="1:5" s="26" customFormat="1" ht="15">
      <c r="A230" s="232" t="s">
        <v>408</v>
      </c>
      <c r="B230" s="233" t="s">
        <v>711</v>
      </c>
      <c r="C230" s="233"/>
      <c r="D230" s="234">
        <f>D231</f>
        <v>1100</v>
      </c>
      <c r="E230" s="234">
        <f>E231</f>
        <v>1100</v>
      </c>
    </row>
    <row r="231" spans="1:6" s="26" customFormat="1" ht="30.75">
      <c r="A231" s="232" t="s">
        <v>536</v>
      </c>
      <c r="B231" s="233" t="s">
        <v>711</v>
      </c>
      <c r="C231" s="233" t="s">
        <v>483</v>
      </c>
      <c r="D231" s="234">
        <v>1100</v>
      </c>
      <c r="E231" s="234">
        <v>1100</v>
      </c>
      <c r="F231" s="26" t="s">
        <v>530</v>
      </c>
    </row>
    <row r="232" spans="1:6" s="21" customFormat="1" ht="30.75">
      <c r="A232" s="232" t="s">
        <v>708</v>
      </c>
      <c r="B232" s="233" t="s">
        <v>712</v>
      </c>
      <c r="C232" s="233"/>
      <c r="D232" s="234">
        <f>D233+D235+D237</f>
        <v>1788.2</v>
      </c>
      <c r="E232" s="234">
        <f>E233+E235+E237</f>
        <v>1538.1000000000001</v>
      </c>
      <c r="F232" s="26"/>
    </row>
    <row r="233" spans="1:5" s="26" customFormat="1" ht="15">
      <c r="A233" s="232" t="s">
        <v>808</v>
      </c>
      <c r="B233" s="233" t="s">
        <v>809</v>
      </c>
      <c r="C233" s="233"/>
      <c r="D233" s="234">
        <f>D234</f>
        <v>1308.5</v>
      </c>
      <c r="E233" s="234">
        <f>E234</f>
        <v>1058.4</v>
      </c>
    </row>
    <row r="234" spans="1:6" s="26" customFormat="1" ht="30.75">
      <c r="A234" s="232" t="s">
        <v>536</v>
      </c>
      <c r="B234" s="233" t="s">
        <v>809</v>
      </c>
      <c r="C234" s="233" t="s">
        <v>483</v>
      </c>
      <c r="D234" s="234">
        <v>1308.5</v>
      </c>
      <c r="E234" s="234">
        <v>1058.4</v>
      </c>
      <c r="F234" s="26" t="s">
        <v>530</v>
      </c>
    </row>
    <row r="235" spans="1:5" s="26" customFormat="1" ht="56.25" customHeight="1">
      <c r="A235" s="232" t="s">
        <v>548</v>
      </c>
      <c r="B235" s="233" t="s">
        <v>713</v>
      </c>
      <c r="C235" s="233"/>
      <c r="D235" s="234">
        <f>D236</f>
        <v>429.7</v>
      </c>
      <c r="E235" s="234">
        <f>E236</f>
        <v>429.7</v>
      </c>
    </row>
    <row r="236" spans="1:6" s="26" customFormat="1" ht="39" customHeight="1">
      <c r="A236" s="232" t="s">
        <v>536</v>
      </c>
      <c r="B236" s="233" t="s">
        <v>713</v>
      </c>
      <c r="C236" s="233" t="s">
        <v>483</v>
      </c>
      <c r="D236" s="234">
        <v>429.7</v>
      </c>
      <c r="E236" s="234">
        <v>429.7</v>
      </c>
      <c r="F236" s="26" t="s">
        <v>206</v>
      </c>
    </row>
    <row r="237" spans="1:5" s="26" customFormat="1" ht="62.25">
      <c r="A237" s="232" t="s">
        <v>815</v>
      </c>
      <c r="B237" s="233" t="s">
        <v>814</v>
      </c>
      <c r="C237" s="233"/>
      <c r="D237" s="234">
        <f>D238</f>
        <v>50</v>
      </c>
      <c r="E237" s="234">
        <f>E238</f>
        <v>50</v>
      </c>
    </row>
    <row r="238" spans="1:5" s="26" customFormat="1" ht="30.75">
      <c r="A238" s="232" t="s">
        <v>536</v>
      </c>
      <c r="B238" s="233" t="s">
        <v>814</v>
      </c>
      <c r="C238" s="233" t="s">
        <v>483</v>
      </c>
      <c r="D238" s="234">
        <v>50</v>
      </c>
      <c r="E238" s="234">
        <v>50</v>
      </c>
    </row>
    <row r="239" spans="1:6" s="21" customFormat="1" ht="46.5">
      <c r="A239" s="25" t="s">
        <v>255</v>
      </c>
      <c r="B239" s="242" t="s">
        <v>665</v>
      </c>
      <c r="C239" s="24"/>
      <c r="D239" s="27">
        <f>D240+D246</f>
        <v>77029</v>
      </c>
      <c r="E239" s="27">
        <f>E240+E246</f>
        <v>78682</v>
      </c>
      <c r="F239" s="26"/>
    </row>
    <row r="240" spans="1:6" s="21" customFormat="1" ht="30.75">
      <c r="A240" s="232" t="s">
        <v>666</v>
      </c>
      <c r="B240" s="44" t="s">
        <v>667</v>
      </c>
      <c r="C240" s="233"/>
      <c r="D240" s="234">
        <f>D241+D244</f>
        <v>76749</v>
      </c>
      <c r="E240" s="234">
        <f>E241+E244</f>
        <v>78402</v>
      </c>
      <c r="F240" s="26"/>
    </row>
    <row r="241" spans="1:5" s="26" customFormat="1" ht="25.5" customHeight="1">
      <c r="A241" s="232" t="s">
        <v>147</v>
      </c>
      <c r="B241" s="233" t="s">
        <v>668</v>
      </c>
      <c r="C241" s="233"/>
      <c r="D241" s="234">
        <f>D242+D243</f>
        <v>21579</v>
      </c>
      <c r="E241" s="234">
        <f>E242+E243</f>
        <v>22397</v>
      </c>
    </row>
    <row r="242" spans="1:5" s="26" customFormat="1" ht="50.25" customHeight="1">
      <c r="A242" s="232" t="s">
        <v>536</v>
      </c>
      <c r="B242" s="233" t="s">
        <v>668</v>
      </c>
      <c r="C242" s="233" t="s">
        <v>483</v>
      </c>
      <c r="D242" s="234">
        <v>16832</v>
      </c>
      <c r="E242" s="234">
        <v>17650</v>
      </c>
    </row>
    <row r="243" spans="1:6" s="26" customFormat="1" ht="15">
      <c r="A243" s="232" t="s">
        <v>29</v>
      </c>
      <c r="B243" s="233" t="s">
        <v>668</v>
      </c>
      <c r="C243" s="233" t="s">
        <v>493</v>
      </c>
      <c r="D243" s="234">
        <v>4747</v>
      </c>
      <c r="E243" s="234">
        <v>4747</v>
      </c>
      <c r="F243" s="26" t="s">
        <v>207</v>
      </c>
    </row>
    <row r="244" spans="1:5" s="26" customFormat="1" ht="57" customHeight="1">
      <c r="A244" s="232" t="s">
        <v>823</v>
      </c>
      <c r="B244" s="233" t="s">
        <v>822</v>
      </c>
      <c r="C244" s="233"/>
      <c r="D244" s="234">
        <f>D245</f>
        <v>55170</v>
      </c>
      <c r="E244" s="234">
        <f>E245</f>
        <v>56005</v>
      </c>
    </row>
    <row r="245" spans="1:5" s="26" customFormat="1" ht="30.75">
      <c r="A245" s="232" t="s">
        <v>536</v>
      </c>
      <c r="B245" s="233" t="s">
        <v>822</v>
      </c>
      <c r="C245" s="233" t="s">
        <v>483</v>
      </c>
      <c r="D245" s="234">
        <v>55170</v>
      </c>
      <c r="E245" s="234">
        <v>56005</v>
      </c>
    </row>
    <row r="246" spans="1:5" s="26" customFormat="1" ht="30.75">
      <c r="A246" s="232" t="s">
        <v>669</v>
      </c>
      <c r="B246" s="233" t="s">
        <v>670</v>
      </c>
      <c r="C246" s="233"/>
      <c r="D246" s="234">
        <f>D247</f>
        <v>280</v>
      </c>
      <c r="E246" s="234">
        <f>E247</f>
        <v>280</v>
      </c>
    </row>
    <row r="247" spans="1:5" s="26" customFormat="1" ht="33" customHeight="1">
      <c r="A247" s="232" t="s">
        <v>510</v>
      </c>
      <c r="B247" s="44" t="s">
        <v>671</v>
      </c>
      <c r="C247" s="238"/>
      <c r="D247" s="234">
        <f>D248</f>
        <v>280</v>
      </c>
      <c r="E247" s="234">
        <f>E248</f>
        <v>280</v>
      </c>
    </row>
    <row r="248" spans="1:6" s="26" customFormat="1" ht="15">
      <c r="A248" s="232" t="s">
        <v>484</v>
      </c>
      <c r="B248" s="44" t="s">
        <v>671</v>
      </c>
      <c r="C248" s="233" t="s">
        <v>485</v>
      </c>
      <c r="D248" s="234">
        <v>280</v>
      </c>
      <c r="E248" s="234">
        <v>280</v>
      </c>
      <c r="F248" s="26" t="s">
        <v>530</v>
      </c>
    </row>
    <row r="249" spans="1:6" s="21" customFormat="1" ht="60" customHeight="1">
      <c r="A249" s="25" t="s">
        <v>672</v>
      </c>
      <c r="B249" s="24" t="s">
        <v>673</v>
      </c>
      <c r="C249" s="24"/>
      <c r="D249" s="27">
        <v>0</v>
      </c>
      <c r="E249" s="27">
        <v>0</v>
      </c>
      <c r="F249" s="26"/>
    </row>
    <row r="250" spans="1:6" s="21" customFormat="1" ht="79.5" customHeight="1">
      <c r="A250" s="25" t="s">
        <v>674</v>
      </c>
      <c r="B250" s="24" t="s">
        <v>675</v>
      </c>
      <c r="C250" s="24"/>
      <c r="D250" s="27">
        <f>D251+D254+D259</f>
        <v>3194</v>
      </c>
      <c r="E250" s="27">
        <f>E251+E254+E259</f>
        <v>3195</v>
      </c>
      <c r="F250" s="26"/>
    </row>
    <row r="251" spans="1:6" s="21" customFormat="1" ht="46.5">
      <c r="A251" s="232" t="s">
        <v>721</v>
      </c>
      <c r="B251" s="233" t="s">
        <v>676</v>
      </c>
      <c r="C251" s="233"/>
      <c r="D251" s="234">
        <f>D252</f>
        <v>800</v>
      </c>
      <c r="E251" s="234">
        <f>E252</f>
        <v>800</v>
      </c>
      <c r="F251" s="26"/>
    </row>
    <row r="252" spans="1:5" s="26" customFormat="1" ht="15">
      <c r="A252" s="232" t="s">
        <v>277</v>
      </c>
      <c r="B252" s="233" t="s">
        <v>677</v>
      </c>
      <c r="C252" s="233"/>
      <c r="D252" s="234">
        <f>D253</f>
        <v>800</v>
      </c>
      <c r="E252" s="234">
        <f>E253</f>
        <v>800</v>
      </c>
    </row>
    <row r="253" spans="1:6" s="26" customFormat="1" ht="30" customHeight="1">
      <c r="A253" s="232" t="s">
        <v>484</v>
      </c>
      <c r="B253" s="233" t="s">
        <v>677</v>
      </c>
      <c r="C253" s="233" t="s">
        <v>485</v>
      </c>
      <c r="D253" s="234">
        <v>800</v>
      </c>
      <c r="E253" s="234">
        <v>800</v>
      </c>
      <c r="F253" s="26" t="s">
        <v>530</v>
      </c>
    </row>
    <row r="254" spans="1:5" s="26" customFormat="1" ht="57" customHeight="1">
      <c r="A254" s="232" t="s">
        <v>722</v>
      </c>
      <c r="B254" s="233" t="s">
        <v>678</v>
      </c>
      <c r="C254" s="233"/>
      <c r="D254" s="234">
        <f>D255</f>
        <v>2294</v>
      </c>
      <c r="E254" s="234">
        <f>E255</f>
        <v>2295</v>
      </c>
    </row>
    <row r="255" spans="1:5" s="26" customFormat="1" ht="15">
      <c r="A255" s="232" t="s">
        <v>148</v>
      </c>
      <c r="B255" s="233" t="s">
        <v>679</v>
      </c>
      <c r="C255" s="233"/>
      <c r="D255" s="234">
        <f>D256+D257+D258</f>
        <v>2294</v>
      </c>
      <c r="E255" s="234">
        <f>E256+E257+E258</f>
        <v>2295</v>
      </c>
    </row>
    <row r="256" spans="1:6" s="26" customFormat="1" ht="83.25" customHeight="1">
      <c r="A256" s="232" t="s">
        <v>481</v>
      </c>
      <c r="B256" s="233" t="s">
        <v>679</v>
      </c>
      <c r="C256" s="233" t="s">
        <v>482</v>
      </c>
      <c r="D256" s="234">
        <v>1934</v>
      </c>
      <c r="E256" s="234">
        <v>1934</v>
      </c>
      <c r="F256" s="26" t="s">
        <v>530</v>
      </c>
    </row>
    <row r="257" spans="1:6" s="26" customFormat="1" ht="48.75" customHeight="1">
      <c r="A257" s="232" t="s">
        <v>536</v>
      </c>
      <c r="B257" s="233" t="s">
        <v>679</v>
      </c>
      <c r="C257" s="233" t="s">
        <v>483</v>
      </c>
      <c r="D257" s="234">
        <v>355</v>
      </c>
      <c r="E257" s="234">
        <v>356</v>
      </c>
      <c r="F257" s="26" t="s">
        <v>530</v>
      </c>
    </row>
    <row r="258" spans="1:6" s="26" customFormat="1" ht="15">
      <c r="A258" s="232" t="s">
        <v>484</v>
      </c>
      <c r="B258" s="233" t="s">
        <v>679</v>
      </c>
      <c r="C258" s="233" t="s">
        <v>485</v>
      </c>
      <c r="D258" s="234">
        <v>5</v>
      </c>
      <c r="E258" s="234">
        <v>5</v>
      </c>
      <c r="F258" s="26" t="s">
        <v>530</v>
      </c>
    </row>
    <row r="259" spans="1:5" s="26" customFormat="1" ht="46.5">
      <c r="A259" s="232" t="s">
        <v>769</v>
      </c>
      <c r="B259" s="233" t="s">
        <v>770</v>
      </c>
      <c r="C259" s="233"/>
      <c r="D259" s="234">
        <f>D260</f>
        <v>100</v>
      </c>
      <c r="E259" s="234">
        <f>E260</f>
        <v>100</v>
      </c>
    </row>
    <row r="260" spans="1:5" s="26" customFormat="1" ht="30.75">
      <c r="A260" s="232" t="s">
        <v>799</v>
      </c>
      <c r="B260" s="233" t="s">
        <v>771</v>
      </c>
      <c r="C260" s="233"/>
      <c r="D260" s="234">
        <f>D261</f>
        <v>100</v>
      </c>
      <c r="E260" s="234">
        <f>E261</f>
        <v>100</v>
      </c>
    </row>
    <row r="261" spans="1:5" s="26" customFormat="1" ht="30.75">
      <c r="A261" s="232" t="s">
        <v>536</v>
      </c>
      <c r="B261" s="233" t="s">
        <v>771</v>
      </c>
      <c r="C261" s="233" t="s">
        <v>483</v>
      </c>
      <c r="D261" s="234">
        <v>100</v>
      </c>
      <c r="E261" s="234">
        <v>100</v>
      </c>
    </row>
    <row r="262" spans="1:5" s="26" customFormat="1" ht="65.25" customHeight="1">
      <c r="A262" s="25" t="s">
        <v>680</v>
      </c>
      <c r="B262" s="24" t="s">
        <v>681</v>
      </c>
      <c r="C262" s="24"/>
      <c r="D262" s="27">
        <f>D263+D266+D267</f>
        <v>960</v>
      </c>
      <c r="E262" s="27">
        <f>E263+E266+E267</f>
        <v>960</v>
      </c>
    </row>
    <row r="263" spans="1:5" s="26" customFormat="1" ht="46.5">
      <c r="A263" s="232" t="s">
        <v>723</v>
      </c>
      <c r="B263" s="233" t="s">
        <v>682</v>
      </c>
      <c r="C263" s="24"/>
      <c r="D263" s="234">
        <f>D264</f>
        <v>760</v>
      </c>
      <c r="E263" s="234">
        <f>E264</f>
        <v>760</v>
      </c>
    </row>
    <row r="264" spans="1:5" s="26" customFormat="1" ht="15">
      <c r="A264" s="232" t="s">
        <v>148</v>
      </c>
      <c r="B264" s="233" t="s">
        <v>683</v>
      </c>
      <c r="C264" s="233"/>
      <c r="D264" s="234">
        <f>D265</f>
        <v>760</v>
      </c>
      <c r="E264" s="234">
        <f>E265</f>
        <v>760</v>
      </c>
    </row>
    <row r="265" spans="1:6" s="26" customFormat="1" ht="30.75">
      <c r="A265" s="232" t="s">
        <v>536</v>
      </c>
      <c r="B265" s="233" t="s">
        <v>683</v>
      </c>
      <c r="C265" s="233" t="s">
        <v>483</v>
      </c>
      <c r="D265" s="234">
        <v>760</v>
      </c>
      <c r="E265" s="234">
        <v>760</v>
      </c>
      <c r="F265" s="26" t="s">
        <v>530</v>
      </c>
    </row>
    <row r="266" spans="1:5" s="26" customFormat="1" ht="46.5">
      <c r="A266" s="232" t="s">
        <v>724</v>
      </c>
      <c r="B266" s="233" t="s">
        <v>684</v>
      </c>
      <c r="C266" s="233"/>
      <c r="D266" s="234">
        <v>0</v>
      </c>
      <c r="E266" s="234">
        <v>0</v>
      </c>
    </row>
    <row r="267" spans="1:5" s="26" customFormat="1" ht="30.75">
      <c r="A267" s="232" t="s">
        <v>685</v>
      </c>
      <c r="B267" s="233" t="s">
        <v>687</v>
      </c>
      <c r="C267" s="233"/>
      <c r="D267" s="234">
        <f>D268</f>
        <v>200</v>
      </c>
      <c r="E267" s="234">
        <f>E268</f>
        <v>200</v>
      </c>
    </row>
    <row r="268" spans="1:5" s="26" customFormat="1" ht="15">
      <c r="A268" s="232" t="s">
        <v>161</v>
      </c>
      <c r="B268" s="233" t="s">
        <v>686</v>
      </c>
      <c r="C268" s="233"/>
      <c r="D268" s="234">
        <f>D269</f>
        <v>200</v>
      </c>
      <c r="E268" s="234">
        <f>E269</f>
        <v>200</v>
      </c>
    </row>
    <row r="269" spans="1:6" s="26" customFormat="1" ht="30.75">
      <c r="A269" s="232" t="s">
        <v>490</v>
      </c>
      <c r="B269" s="233" t="s">
        <v>686</v>
      </c>
      <c r="C269" s="233" t="s">
        <v>491</v>
      </c>
      <c r="D269" s="234">
        <v>200</v>
      </c>
      <c r="E269" s="234">
        <v>200</v>
      </c>
      <c r="F269" s="26" t="s">
        <v>530</v>
      </c>
    </row>
    <row r="270" spans="1:7" s="89" customFormat="1" ht="15">
      <c r="A270" s="243" t="s">
        <v>480</v>
      </c>
      <c r="B270" s="24" t="s">
        <v>726</v>
      </c>
      <c r="C270" s="24"/>
      <c r="D270" s="27">
        <f>D271</f>
        <v>16214</v>
      </c>
      <c r="E270" s="27">
        <f>E271</f>
        <v>33544</v>
      </c>
      <c r="F270" s="42"/>
      <c r="G270" s="34"/>
    </row>
    <row r="271" spans="1:6" s="93" customFormat="1" ht="15">
      <c r="A271" s="15" t="s">
        <v>257</v>
      </c>
      <c r="B271" s="233" t="s">
        <v>726</v>
      </c>
      <c r="C271" s="44">
        <v>999</v>
      </c>
      <c r="D271" s="234">
        <v>16214</v>
      </c>
      <c r="E271" s="234">
        <v>33544</v>
      </c>
      <c r="F271" s="46"/>
    </row>
    <row r="272" spans="1:5" s="26" customFormat="1" ht="15">
      <c r="A272" s="25" t="s">
        <v>559</v>
      </c>
      <c r="B272" s="31"/>
      <c r="C272" s="24"/>
      <c r="D272" s="27">
        <f>D12+D79+D93+D104+D114+D118+D146+D165+D192+D239+D249+D250+D262+D270</f>
        <v>1353513.6999999997</v>
      </c>
      <c r="E272" s="27">
        <f>E12+E79+E93+E104+E114+E118+E146+E165+E192+E239+E249+E250+E262+E270</f>
        <v>1375658.5999999999</v>
      </c>
    </row>
    <row r="273" spans="1:6" s="93" customFormat="1" ht="15">
      <c r="A273" s="91"/>
      <c r="B273" s="91"/>
      <c r="C273" s="91"/>
      <c r="D273" s="91"/>
      <c r="E273" s="91"/>
      <c r="F273" s="91"/>
    </row>
    <row r="274" spans="1:7" s="23" customFormat="1" ht="15">
      <c r="A274" s="314" t="s">
        <v>728</v>
      </c>
      <c r="B274" s="314"/>
      <c r="C274" s="314"/>
      <c r="D274" s="314"/>
      <c r="E274" s="314"/>
      <c r="F274" s="314"/>
      <c r="G274" s="26"/>
    </row>
  </sheetData>
  <sheetProtection/>
  <mergeCells count="12">
    <mergeCell ref="A274:F274"/>
    <mergeCell ref="A7:F7"/>
    <mergeCell ref="A8:F8"/>
    <mergeCell ref="D9:E9"/>
    <mergeCell ref="C9:C10"/>
    <mergeCell ref="B9:B10"/>
    <mergeCell ref="A1:F1"/>
    <mergeCell ref="A2:F2"/>
    <mergeCell ref="A3:F3"/>
    <mergeCell ref="A4:F4"/>
    <mergeCell ref="A9:A10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2016-11-15T03:03:01Z</cp:lastPrinted>
  <dcterms:created xsi:type="dcterms:W3CDTF">2003-10-27T11:59:24Z</dcterms:created>
  <dcterms:modified xsi:type="dcterms:W3CDTF">2016-11-15T03:43:57Z</dcterms:modified>
  <cp:category/>
  <cp:version/>
  <cp:contentType/>
  <cp:contentStatus/>
</cp:coreProperties>
</file>