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4\1 квартал2024\"/>
    </mc:Choice>
  </mc:AlternateContent>
  <xr:revisionPtr revIDLastSave="0" documentId="13_ncr:1_{F58E1F2A-4651-4AE5-9724-70290E2649FC}" xr6:coauthVersionLast="45" xr6:coauthVersionMax="45" xr10:uidLastSave="{00000000-0000-0000-0000-000000000000}"/>
  <bookViews>
    <workbookView xWindow="5025" yWindow="75" windowWidth="21330" windowHeight="142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F41" i="1"/>
  <c r="E41" i="1"/>
  <c r="D44" i="1"/>
  <c r="C44" i="1"/>
  <c r="D41" i="1"/>
  <c r="D47" i="1" s="1"/>
  <c r="C41" i="1"/>
  <c r="D37" i="1"/>
  <c r="C37" i="1"/>
  <c r="D35" i="1"/>
  <c r="C35" i="1"/>
  <c r="D29" i="1"/>
  <c r="C29" i="1"/>
  <c r="D27" i="1"/>
  <c r="C27" i="1"/>
  <c r="D22" i="1"/>
  <c r="C22" i="1"/>
  <c r="D17" i="1"/>
  <c r="C17" i="1"/>
  <c r="D15" i="1"/>
  <c r="C15" i="1"/>
  <c r="D13" i="1"/>
  <c r="C13" i="1"/>
  <c r="D5" i="1"/>
  <c r="C5" i="1"/>
  <c r="C47" i="1" l="1"/>
  <c r="E5" i="1"/>
  <c r="G10" i="1"/>
  <c r="G9" i="1" l="1"/>
  <c r="G11" i="1"/>
  <c r="G6" i="1" l="1"/>
  <c r="G18" i="1" l="1"/>
  <c r="G19" i="1"/>
  <c r="E15" i="1" l="1"/>
  <c r="H32" i="1" l="1"/>
  <c r="H33" i="1"/>
  <c r="H26" i="1"/>
  <c r="H30" i="1"/>
  <c r="H28" i="1"/>
  <c r="E22" i="1"/>
  <c r="E44" i="1"/>
  <c r="E37" i="1"/>
  <c r="E35" i="1"/>
  <c r="E29" i="1"/>
  <c r="E27" i="1"/>
  <c r="E17" i="1"/>
  <c r="E13" i="1"/>
  <c r="E47" i="1" l="1"/>
  <c r="G28" i="1"/>
  <c r="F27" i="1"/>
  <c r="G27" i="1" l="1"/>
  <c r="H27" i="1"/>
  <c r="G46" i="1"/>
  <c r="H45" i="1"/>
  <c r="G45" i="1"/>
  <c r="H42" i="1"/>
  <c r="H41" i="1" s="1"/>
  <c r="G42" i="1"/>
  <c r="G41" i="1" s="1"/>
  <c r="H40" i="1"/>
  <c r="G40" i="1"/>
  <c r="G39" i="1"/>
  <c r="H38" i="1"/>
  <c r="G38" i="1"/>
  <c r="H36" i="1"/>
  <c r="G36" i="1"/>
  <c r="H34" i="1"/>
  <c r="G34" i="1"/>
  <c r="G33" i="1"/>
  <c r="G32" i="1"/>
  <c r="H31" i="1"/>
  <c r="G31" i="1"/>
  <c r="G30" i="1"/>
  <c r="G26" i="1"/>
  <c r="H25" i="1"/>
  <c r="G25" i="1"/>
  <c r="H24" i="1"/>
  <c r="G24" i="1"/>
  <c r="H23" i="1"/>
  <c r="G23" i="1"/>
  <c r="H21" i="1"/>
  <c r="G21" i="1"/>
  <c r="H20" i="1"/>
  <c r="G20" i="1"/>
  <c r="H18" i="1"/>
  <c r="H16" i="1"/>
  <c r="G16" i="1"/>
  <c r="H14" i="1"/>
  <c r="G14" i="1"/>
  <c r="H12" i="1"/>
  <c r="G12" i="1"/>
  <c r="H8" i="1"/>
  <c r="G8" i="1"/>
  <c r="H7" i="1"/>
  <c r="G7" i="1"/>
  <c r="H6" i="1"/>
  <c r="F44" i="1" l="1"/>
  <c r="H44" i="1" s="1"/>
  <c r="F37" i="1"/>
  <c r="H37" i="1" s="1"/>
  <c r="F35" i="1"/>
  <c r="H35" i="1" s="1"/>
  <c r="F29" i="1"/>
  <c r="H29" i="1" s="1"/>
  <c r="F22" i="1"/>
  <c r="H22" i="1" s="1"/>
  <c r="F17" i="1"/>
  <c r="H17" i="1" s="1"/>
  <c r="F15" i="1"/>
  <c r="H15" i="1" s="1"/>
  <c r="F13" i="1"/>
  <c r="H13" i="1" s="1"/>
  <c r="F5" i="1"/>
  <c r="H5" i="1" s="1"/>
  <c r="F47" i="1" l="1"/>
  <c r="G47" i="1" s="1"/>
  <c r="G44" i="1"/>
  <c r="G37" i="1"/>
  <c r="G35" i="1"/>
  <c r="G29" i="1"/>
  <c r="G22" i="1"/>
  <c r="G17" i="1"/>
  <c r="G15" i="1"/>
  <c r="G13" i="1"/>
  <c r="G5" i="1"/>
  <c r="H47" i="1" l="1"/>
</calcChain>
</file>

<file path=xl/sharedStrings.xml><?xml version="1.0" encoding="utf-8"?>
<sst xmlns="http://schemas.openxmlformats.org/spreadsheetml/2006/main" count="96" uniqueCount="96">
  <si>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</si>
  <si>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</si>
  <si>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</si>
  <si>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</si>
  <si>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</si>
  <si>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</si>
  <si>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</si>
  <si>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</si>
  <si>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</si>
  <si>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</si>
  <si>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</si>
  <si>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</si>
  <si>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</si>
  <si>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</si>
  <si>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</si>
  <si>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</si>
  <si>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</si>
  <si>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</si>
  <si>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</si>
  <si>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</si>
  <si>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</si>
  <si>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</si>
  <si>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</si>
  <si>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</si>
  <si>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</si>
  <si>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</si>
  <si>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</si>
  <si>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</si>
  <si>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</si>
  <si>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</si>
  <si>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</si>
  <si>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</si>
  <si>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</si>
  <si>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</si>
  <si>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</si>
  <si>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</si>
  <si>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</si>
  <si>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</si>
  <si>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</si>
  <si>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</si>
  <si>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</si>
  <si>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</si>
  <si>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</si>
  <si>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</si>
  <si>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</si>
  <si>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</si>
  <si>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</si>
  <si>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</si>
  <si>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</si>
  <si>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</si>
  <si>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</si>
  <si>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</si>
  <si>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</si>
  <si>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</si>
  <si>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</si>
  <si>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</si>
  <si>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</si>
  <si>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</si>
  <si>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</si>
  <si>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</si>
  <si>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</si>
  <si>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</si>
  <si>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</si>
  <si>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</si>
  <si>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</si>
  <si>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</si>
  <si>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</si>
  <si>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</si>
  <si>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</si>
  <si>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</si>
  <si>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</si>
  <si>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</si>
  <si>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</si>
  <si>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</si>
  <si>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</si>
  <si>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</si>
  <si>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</si>
  <si>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</si>
  <si>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</si>
  <si>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</si>
  <si>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</si>
  <si>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</si>
  <si>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</si>
  <si>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</si>
  <si>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</si>
  <si>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Темп прироста к пршлому году</t>
  </si>
  <si>
    <t>Уточненный план  на  2023 год</t>
  </si>
  <si>
    <t>Исполнено за 1 квартал 2023 года</t>
  </si>
  <si>
    <t>0107</t>
  </si>
  <si>
    <t>Обеспечение проведения выборов и референдумов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</si>
  <si>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2024 года в сравнении с  аналогичным периодом 2023 года</t>
  </si>
  <si>
    <t>Уточненный план  на  2024 год</t>
  </si>
  <si>
    <t>Исполнено за 1 квартал 2024 года</t>
  </si>
  <si>
    <t>% испол-я уточненного плана за 2024 год</t>
  </si>
  <si>
    <t>1103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</si>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</sst>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30" zoomScaleNormal="130" workbookViewId="0">
      <selection activeCell="F38" sqref="F38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4.33203125" style="10" bestFit="1" customWidth="1"/>
    <col min="6" max="6" width="16" style="10" customWidth="1"/>
    <col min="7" max="7" width="13.5" style="5" bestFit="1" customWidth="1"/>
    <col min="8" max="8" width="13" style="3" customWidth="1"/>
    <col min="9" max="9" width="12.1640625" style="3" bestFit="1" customWidth="1"/>
    <col min="10" max="16384" width="9.33203125" style="3"/>
  </cols>
  <sheetData>
    <row r="1" spans="1:8" x14ac:dyDescent="0.2">
      <c r="A1" s="22" t="s">
        <v>0</v>
      </c>
      <c r="B1" s="22"/>
      <c r="C1" s="22"/>
      <c r="D1" s="22"/>
      <c r="E1" s="22"/>
      <c r="F1" s="22"/>
      <c r="G1" s="22"/>
    </row>
    <row r="2" spans="1:8" ht="37.5" customHeight="1" x14ac:dyDescent="0.2">
      <c r="A2" s="22" t="s">
        <v>90</v>
      </c>
      <c r="B2" s="22"/>
      <c r="C2" s="22"/>
      <c r="D2" s="22"/>
      <c r="E2" s="22"/>
      <c r="F2" s="22"/>
      <c r="G2" s="22"/>
    </row>
    <row r="3" spans="1:8" x14ac:dyDescent="0.2">
      <c r="A3" s="4" t="s">
        <v>1</v>
      </c>
    </row>
    <row r="4" spans="1:8" ht="51" x14ac:dyDescent="0.2">
      <c r="A4" s="6" t="s">
        <v>2</v>
      </c>
      <c r="B4" s="7" t="s">
        <v>3</v>
      </c>
      <c r="C4" s="2" t="s">
        <v>86</v>
      </c>
      <c r="D4" s="2" t="s">
        <v>87</v>
      </c>
      <c r="E4" s="11" t="s">
        <v>91</v>
      </c>
      <c r="F4" s="11" t="s">
        <v>92</v>
      </c>
      <c r="G4" s="12" t="s">
        <v>93</v>
      </c>
      <c r="H4" s="13" t="s">
        <v>85</v>
      </c>
    </row>
    <row r="5" spans="1:8" ht="15" x14ac:dyDescent="0.25">
      <c r="A5" s="8" t="s">
        <v>4</v>
      </c>
      <c r="B5" s="20" t="s">
        <v>5</v>
      </c>
      <c r="C5" s="14">
        <f>SUM(C6:C12)</f>
        <v>256233.10412999999</v>
      </c>
      <c r="D5" s="14">
        <f>SUM(D6:D12)</f>
        <v>42669.342780000006</v>
      </c>
      <c r="E5" s="14">
        <f>SUM(E6:E12)</f>
        <v>271846.58980000002</v>
      </c>
      <c r="F5" s="14">
        <f>SUM(F6:F12)</f>
        <v>37919.02231</v>
      </c>
      <c r="G5" s="15">
        <f>F5/E5*100</f>
        <v>13.948684196442326</v>
      </c>
      <c r="H5" s="16">
        <f>F5/D5*100</f>
        <v>88.867134667406745</v>
      </c>
    </row>
    <row r="6" spans="1:8" ht="45" x14ac:dyDescent="0.25">
      <c r="A6" s="7" t="s">
        <v>76</v>
      </c>
      <c r="B6" s="20" t="s">
        <v>75</v>
      </c>
      <c r="C6" s="17">
        <v>20863</v>
      </c>
      <c r="D6" s="17">
        <v>3833.3173499999998</v>
      </c>
      <c r="E6" s="17">
        <v>14829.77002</v>
      </c>
      <c r="F6" s="17">
        <v>3218.1540399999999</v>
      </c>
      <c r="G6" s="15">
        <f>F6/E6*100</f>
        <v>21.700633493708082</v>
      </c>
      <c r="H6" s="16">
        <f>F6/D6*100</f>
        <v>83.952194565889513</v>
      </c>
    </row>
    <row r="7" spans="1:8" ht="60" x14ac:dyDescent="0.25">
      <c r="A7" s="7" t="s">
        <v>6</v>
      </c>
      <c r="B7" s="20" t="s">
        <v>7</v>
      </c>
      <c r="C7" s="17">
        <v>5436</v>
      </c>
      <c r="D7" s="17">
        <v>801.27041999999994</v>
      </c>
      <c r="E7" s="17">
        <v>5880</v>
      </c>
      <c r="F7" s="17">
        <v>933.32185000000004</v>
      </c>
      <c r="G7" s="15">
        <f>F7/E7*100</f>
        <v>15.872820578231291</v>
      </c>
      <c r="H7" s="16">
        <f>F7/D7*100</f>
        <v>116.48025768878378</v>
      </c>
    </row>
    <row r="8" spans="1:8" ht="60" x14ac:dyDescent="0.25">
      <c r="A8" s="7" t="s">
        <v>8</v>
      </c>
      <c r="B8" s="20" t="s">
        <v>9</v>
      </c>
      <c r="C8" s="17">
        <v>184455.98631000001</v>
      </c>
      <c r="D8" s="17">
        <v>31042.01712</v>
      </c>
      <c r="E8" s="17">
        <v>198537.34333999999</v>
      </c>
      <c r="F8" s="17">
        <v>28202.489519999999</v>
      </c>
      <c r="G8" s="15">
        <f>F8/E8*100</f>
        <v>14.205130906633798</v>
      </c>
      <c r="H8" s="16">
        <f>F8/D8*100</f>
        <v>90.852631808612301</v>
      </c>
    </row>
    <row r="9" spans="1:8" ht="15" x14ac:dyDescent="0.25">
      <c r="A9" s="7" t="s">
        <v>83</v>
      </c>
      <c r="B9" s="20" t="s">
        <v>84</v>
      </c>
      <c r="C9" s="17">
        <v>5.5</v>
      </c>
      <c r="D9" s="17"/>
      <c r="E9" s="17">
        <v>19.899999999999999</v>
      </c>
      <c r="F9" s="17"/>
      <c r="G9" s="15">
        <f t="shared" ref="G9:G11" si="0">F9/E9*100</f>
        <v>0</v>
      </c>
      <c r="H9" s="16">
        <v>0</v>
      </c>
    </row>
    <row r="10" spans="1:8" ht="30" x14ac:dyDescent="0.25">
      <c r="A10" s="7" t="s">
        <v>89</v>
      </c>
      <c r="B10" s="20" t="s">
        <v>88</v>
      </c>
      <c r="C10" s="17">
        <v>2400</v>
      </c>
      <c r="D10" s="17"/>
      <c r="E10" s="17">
        <v>4003.14</v>
      </c>
      <c r="F10" s="17">
        <v>3.14</v>
      </c>
      <c r="G10" s="15">
        <f t="shared" si="0"/>
        <v>7.8438425835718958E-2</v>
      </c>
      <c r="H10" s="16"/>
    </row>
    <row r="11" spans="1:8" ht="15" x14ac:dyDescent="0.25">
      <c r="A11" s="7" t="s">
        <v>10</v>
      </c>
      <c r="B11" s="20" t="s">
        <v>11</v>
      </c>
      <c r="C11" s="17">
        <v>1000</v>
      </c>
      <c r="D11" s="17"/>
      <c r="E11" s="17">
        <v>1000</v>
      </c>
      <c r="F11" s="17"/>
      <c r="G11" s="15">
        <f t="shared" si="0"/>
        <v>0</v>
      </c>
      <c r="H11" s="16">
        <v>0</v>
      </c>
    </row>
    <row r="12" spans="1:8" ht="15" x14ac:dyDescent="0.25">
      <c r="A12" s="7" t="s">
        <v>12</v>
      </c>
      <c r="B12" s="20" t="s">
        <v>13</v>
      </c>
      <c r="C12" s="17">
        <v>42072.617819999999</v>
      </c>
      <c r="D12" s="17">
        <v>6992.7378900000003</v>
      </c>
      <c r="E12" s="17">
        <v>47576.436439999998</v>
      </c>
      <c r="F12" s="17">
        <v>5561.9169000000002</v>
      </c>
      <c r="G12" s="15">
        <f t="shared" ref="G12:G17" si="1">F12/E12*100</f>
        <v>11.690486543720633</v>
      </c>
      <c r="H12" s="16">
        <f t="shared" ref="H12:H18" si="2">F12/D12*100</f>
        <v>79.538472448021352</v>
      </c>
    </row>
    <row r="13" spans="1:8" ht="15" x14ac:dyDescent="0.25">
      <c r="A13" s="8" t="s">
        <v>14</v>
      </c>
      <c r="B13" s="20" t="s">
        <v>15</v>
      </c>
      <c r="C13" s="14">
        <f>C14</f>
        <v>2837</v>
      </c>
      <c r="D13" s="14">
        <f>D14</f>
        <v>513.11856</v>
      </c>
      <c r="E13" s="14">
        <f>E14</f>
        <v>3178.8</v>
      </c>
      <c r="F13" s="14">
        <f>F14</f>
        <v>555.10681999999997</v>
      </c>
      <c r="G13" s="15">
        <f t="shared" si="1"/>
        <v>17.462779036114252</v>
      </c>
      <c r="H13" s="16">
        <f t="shared" si="2"/>
        <v>108.1829548321152</v>
      </c>
    </row>
    <row r="14" spans="1:8" ht="15" x14ac:dyDescent="0.25">
      <c r="A14" s="7" t="s">
        <v>16</v>
      </c>
      <c r="B14" s="20" t="s">
        <v>17</v>
      </c>
      <c r="C14" s="17">
        <v>2837</v>
      </c>
      <c r="D14" s="17">
        <v>513.11856</v>
      </c>
      <c r="E14" s="17">
        <v>3178.8</v>
      </c>
      <c r="F14" s="17">
        <v>555.10681999999997</v>
      </c>
      <c r="G14" s="15">
        <f t="shared" si="1"/>
        <v>17.462779036114252</v>
      </c>
      <c r="H14" s="16">
        <f t="shared" si="2"/>
        <v>108.1829548321152</v>
      </c>
    </row>
    <row r="15" spans="1:8" ht="42.75" x14ac:dyDescent="0.25">
      <c r="A15" s="8" t="s">
        <v>18</v>
      </c>
      <c r="B15" s="20" t="s">
        <v>19</v>
      </c>
      <c r="C15" s="14">
        <f>SUM(C16:C16)</f>
        <v>30884.519250000001</v>
      </c>
      <c r="D15" s="14">
        <f>SUM(D16:D16)</f>
        <v>6194.0616900000005</v>
      </c>
      <c r="E15" s="14">
        <f>SUM(E16:E16)</f>
        <v>33927.607799999998</v>
      </c>
      <c r="F15" s="14">
        <f>SUM(F16:F16)</f>
        <v>8007.7986600000004</v>
      </c>
      <c r="G15" s="15">
        <f t="shared" si="1"/>
        <v>23.602603246315528</v>
      </c>
      <c r="H15" s="16">
        <f t="shared" si="2"/>
        <v>129.28186803383289</v>
      </c>
    </row>
    <row r="16" spans="1:8" ht="15" x14ac:dyDescent="0.25">
      <c r="A16" s="7" t="s">
        <v>77</v>
      </c>
      <c r="B16" s="20" t="s">
        <v>78</v>
      </c>
      <c r="C16" s="17">
        <v>30884.519250000001</v>
      </c>
      <c r="D16" s="17">
        <v>6194.0616900000005</v>
      </c>
      <c r="E16" s="17">
        <v>33927.607799999998</v>
      </c>
      <c r="F16" s="17">
        <v>8007.7986600000004</v>
      </c>
      <c r="G16" s="15">
        <f t="shared" si="1"/>
        <v>23.602603246315528</v>
      </c>
      <c r="H16" s="16">
        <f t="shared" si="2"/>
        <v>129.28186803383289</v>
      </c>
    </row>
    <row r="17" spans="1:8" ht="15" x14ac:dyDescent="0.25">
      <c r="A17" s="8" t="s">
        <v>20</v>
      </c>
      <c r="B17" s="20" t="s">
        <v>21</v>
      </c>
      <c r="C17" s="14">
        <f>SUM(C18:C21)</f>
        <v>239440.91571999996</v>
      </c>
      <c r="D17" s="14">
        <f>SUM(D18:D21)</f>
        <v>25069.25432</v>
      </c>
      <c r="E17" s="14">
        <f>SUM(E18:E21)</f>
        <v>284786.32964999997</v>
      </c>
      <c r="F17" s="14">
        <f>SUM(F18:F21)</f>
        <v>25263.337640000002</v>
      </c>
      <c r="G17" s="15">
        <f t="shared" si="1"/>
        <v>8.8709797520999114</v>
      </c>
      <c r="H17" s="16">
        <f t="shared" si="2"/>
        <v>100.77418864367722</v>
      </c>
    </row>
    <row r="18" spans="1:8" ht="15" x14ac:dyDescent="0.25">
      <c r="A18" s="7" t="s">
        <v>22</v>
      </c>
      <c r="B18" s="20" t="s">
        <v>23</v>
      </c>
      <c r="C18" s="17">
        <v>8949.2999999999993</v>
      </c>
      <c r="D18" s="17">
        <v>1575.6</v>
      </c>
      <c r="E18" s="17">
        <v>9308</v>
      </c>
      <c r="F18" s="17">
        <v>830.74998000000005</v>
      </c>
      <c r="G18" s="15">
        <f t="shared" ref="G18:G32" si="3">F18/E18*100</f>
        <v>8.9251179630425455</v>
      </c>
      <c r="H18" s="16">
        <f t="shared" si="2"/>
        <v>52.725944402132527</v>
      </c>
    </row>
    <row r="19" spans="1:8" ht="15" x14ac:dyDescent="0.25">
      <c r="A19" s="7" t="s">
        <v>24</v>
      </c>
      <c r="B19" s="20" t="s">
        <v>25</v>
      </c>
      <c r="C19" s="17">
        <v>22600</v>
      </c>
      <c r="D19" s="17">
        <v>3552.8507</v>
      </c>
      <c r="E19" s="17">
        <v>22800</v>
      </c>
      <c r="F19" s="17">
        <v>3584.1820699999998</v>
      </c>
      <c r="G19" s="15">
        <f t="shared" si="3"/>
        <v>15.720096798245613</v>
      </c>
      <c r="H19" s="16"/>
    </row>
    <row r="20" spans="1:8" ht="15" x14ac:dyDescent="0.25">
      <c r="A20" s="7" t="s">
        <v>26</v>
      </c>
      <c r="B20" s="20" t="s">
        <v>27</v>
      </c>
      <c r="C20" s="17">
        <v>193387.09099999999</v>
      </c>
      <c r="D20" s="17">
        <v>17614.282940000001</v>
      </c>
      <c r="E20" s="17">
        <v>232011.18586999999</v>
      </c>
      <c r="F20" s="17">
        <v>18739.543890000001</v>
      </c>
      <c r="G20" s="15">
        <f t="shared" si="3"/>
        <v>8.0770001755433043</v>
      </c>
      <c r="H20" s="16">
        <f t="shared" ref="H20:H32" si="4">F20/D20*100</f>
        <v>106.38834378801003</v>
      </c>
    </row>
    <row r="21" spans="1:8" ht="30" x14ac:dyDescent="0.25">
      <c r="A21" s="7" t="s">
        <v>28</v>
      </c>
      <c r="B21" s="20" t="s">
        <v>29</v>
      </c>
      <c r="C21" s="17">
        <v>14504.524719999999</v>
      </c>
      <c r="D21" s="17">
        <v>2326.5206800000001</v>
      </c>
      <c r="E21" s="17">
        <v>20667.143779999999</v>
      </c>
      <c r="F21" s="17">
        <v>2108.8616999999999</v>
      </c>
      <c r="G21" s="15">
        <f t="shared" si="3"/>
        <v>10.203933946793301</v>
      </c>
      <c r="H21" s="16">
        <f t="shared" si="4"/>
        <v>90.644442498572587</v>
      </c>
    </row>
    <row r="22" spans="1:8" ht="28.5" x14ac:dyDescent="0.25">
      <c r="A22" s="8" t="s">
        <v>30</v>
      </c>
      <c r="B22" s="20" t="s">
        <v>31</v>
      </c>
      <c r="C22" s="14">
        <f>SUM(C23:C26)</f>
        <v>346900.60012999998</v>
      </c>
      <c r="D22" s="14">
        <f>SUM(D23:D26)</f>
        <v>23262.79895</v>
      </c>
      <c r="E22" s="14">
        <f>SUM(E23:E26)</f>
        <v>216756.52273999999</v>
      </c>
      <c r="F22" s="14">
        <f>SUM(F23:F26)</f>
        <v>25614.408500000001</v>
      </c>
      <c r="G22" s="15">
        <f t="shared" si="3"/>
        <v>11.817133886542623</v>
      </c>
      <c r="H22" s="16">
        <f t="shared" si="4"/>
        <v>110.10888481241849</v>
      </c>
    </row>
    <row r="23" spans="1:8" ht="15" x14ac:dyDescent="0.25">
      <c r="A23" s="7" t="s">
        <v>32</v>
      </c>
      <c r="B23" s="20" t="s">
        <v>33</v>
      </c>
      <c r="C23" s="17">
        <v>6278.8341499999997</v>
      </c>
      <c r="D23" s="17">
        <v>709.16484000000003</v>
      </c>
      <c r="E23" s="17">
        <v>3840.1191699999999</v>
      </c>
      <c r="F23" s="17">
        <v>710.20285000000001</v>
      </c>
      <c r="G23" s="15">
        <f t="shared" si="3"/>
        <v>18.494291936257802</v>
      </c>
      <c r="H23" s="16">
        <f t="shared" si="4"/>
        <v>100.14637076479991</v>
      </c>
    </row>
    <row r="24" spans="1:8" ht="15" x14ac:dyDescent="0.25">
      <c r="A24" s="7" t="s">
        <v>34</v>
      </c>
      <c r="B24" s="20" t="s">
        <v>35</v>
      </c>
      <c r="C24" s="17">
        <v>27398.14329</v>
      </c>
      <c r="D24" s="17">
        <v>1162.2500399999999</v>
      </c>
      <c r="E24" s="17">
        <v>39388.569929999998</v>
      </c>
      <c r="F24" s="17">
        <v>853.75122999999996</v>
      </c>
      <c r="G24" s="15">
        <f t="shared" si="3"/>
        <v>2.1675100962468479</v>
      </c>
      <c r="H24" s="16">
        <f t="shared" si="4"/>
        <v>73.456760646788183</v>
      </c>
    </row>
    <row r="25" spans="1:8" ht="15" x14ac:dyDescent="0.25">
      <c r="A25" s="7" t="s">
        <v>36</v>
      </c>
      <c r="B25" s="20" t="s">
        <v>37</v>
      </c>
      <c r="C25" s="17">
        <v>287489.12268999999</v>
      </c>
      <c r="D25" s="17">
        <v>15178.986070000001</v>
      </c>
      <c r="E25" s="17">
        <v>136640.78364000001</v>
      </c>
      <c r="F25" s="17">
        <v>17045.807420000001</v>
      </c>
      <c r="G25" s="15">
        <f t="shared" si="3"/>
        <v>12.474904611868778</v>
      </c>
      <c r="H25" s="16">
        <f t="shared" si="4"/>
        <v>112.29872233488388</v>
      </c>
    </row>
    <row r="26" spans="1:8" ht="30" x14ac:dyDescent="0.25">
      <c r="A26" s="7" t="s">
        <v>38</v>
      </c>
      <c r="B26" s="20" t="s">
        <v>39</v>
      </c>
      <c r="C26" s="17">
        <v>25734.5</v>
      </c>
      <c r="D26" s="17">
        <v>6212.3980000000001</v>
      </c>
      <c r="E26" s="17">
        <v>36887.050000000003</v>
      </c>
      <c r="F26" s="17">
        <v>7004.6469999999999</v>
      </c>
      <c r="G26" s="15">
        <f t="shared" si="3"/>
        <v>18.989447516133708</v>
      </c>
      <c r="H26" s="16">
        <f t="shared" si="4"/>
        <v>112.75270837444735</v>
      </c>
    </row>
    <row r="27" spans="1:8" s="9" customFormat="1" ht="14.25" x14ac:dyDescent="0.2">
      <c r="A27" s="8" t="s">
        <v>79</v>
      </c>
      <c r="B27" s="21" t="s">
        <v>81</v>
      </c>
      <c r="C27" s="18">
        <f>C28</f>
        <v>12498.68383</v>
      </c>
      <c r="D27" s="18">
        <f>D28</f>
        <v>516.95374000000004</v>
      </c>
      <c r="E27" s="18">
        <f>E28</f>
        <v>8455.8147200000003</v>
      </c>
      <c r="F27" s="18">
        <f>F28</f>
        <v>375.97771999999998</v>
      </c>
      <c r="G27" s="15">
        <f t="shared" si="3"/>
        <v>4.4463807740574524</v>
      </c>
      <c r="H27" s="16">
        <f t="shared" si="4"/>
        <v>72.729470919390181</v>
      </c>
    </row>
    <row r="28" spans="1:8" ht="15" x14ac:dyDescent="0.25">
      <c r="A28" s="7" t="s">
        <v>80</v>
      </c>
      <c r="B28" s="20" t="s">
        <v>82</v>
      </c>
      <c r="C28" s="17">
        <v>12498.68383</v>
      </c>
      <c r="D28" s="17">
        <v>516.95374000000004</v>
      </c>
      <c r="E28" s="17">
        <v>8455.8147200000003</v>
      </c>
      <c r="F28" s="17">
        <v>375.97771999999998</v>
      </c>
      <c r="G28" s="15">
        <f t="shared" si="3"/>
        <v>4.4463807740574524</v>
      </c>
      <c r="H28" s="16">
        <f t="shared" si="4"/>
        <v>72.729470919390181</v>
      </c>
    </row>
    <row r="29" spans="1:8" ht="15" x14ac:dyDescent="0.25">
      <c r="A29" s="8" t="s">
        <v>40</v>
      </c>
      <c r="B29" s="20" t="s">
        <v>41</v>
      </c>
      <c r="C29" s="14">
        <f>SUM(C30:C34)</f>
        <v>1430820.9585799999</v>
      </c>
      <c r="D29" s="14">
        <f>SUM(D30:D34)</f>
        <v>323372.75126999995</v>
      </c>
      <c r="E29" s="14">
        <f>SUM(E30:E34)</f>
        <v>1595469.8870300001</v>
      </c>
      <c r="F29" s="14">
        <f>SUM(F30:F34)</f>
        <v>349936.89916999999</v>
      </c>
      <c r="G29" s="15">
        <f t="shared" si="3"/>
        <v>21.933155994652754</v>
      </c>
      <c r="H29" s="16">
        <f t="shared" si="4"/>
        <v>108.21471438013042</v>
      </c>
    </row>
    <row r="30" spans="1:8" ht="15" x14ac:dyDescent="0.25">
      <c r="A30" s="7" t="s">
        <v>42</v>
      </c>
      <c r="B30" s="20" t="s">
        <v>43</v>
      </c>
      <c r="C30" s="17">
        <v>465096.54223000002</v>
      </c>
      <c r="D30" s="17">
        <v>108887.52</v>
      </c>
      <c r="E30" s="17">
        <v>488364.49737</v>
      </c>
      <c r="F30" s="17">
        <v>113920.04707</v>
      </c>
      <c r="G30" s="15">
        <f t="shared" si="3"/>
        <v>23.32684863119578</v>
      </c>
      <c r="H30" s="16">
        <f t="shared" si="4"/>
        <v>104.62176663588261</v>
      </c>
    </row>
    <row r="31" spans="1:8" ht="15" x14ac:dyDescent="0.25">
      <c r="A31" s="7" t="s">
        <v>44</v>
      </c>
      <c r="B31" s="20" t="s">
        <v>45</v>
      </c>
      <c r="C31" s="17">
        <v>751925.53199000005</v>
      </c>
      <c r="D31" s="17">
        <v>166566.34784999999</v>
      </c>
      <c r="E31" s="17">
        <v>868055.37416999997</v>
      </c>
      <c r="F31" s="17">
        <v>188616.47834</v>
      </c>
      <c r="G31" s="15">
        <f t="shared" si="3"/>
        <v>21.728622845097593</v>
      </c>
      <c r="H31" s="16">
        <f t="shared" si="4"/>
        <v>113.23804644492601</v>
      </c>
    </row>
    <row r="32" spans="1:8" ht="15.75" x14ac:dyDescent="0.25">
      <c r="A32" s="1" t="s">
        <v>46</v>
      </c>
      <c r="B32" s="20" t="s">
        <v>47</v>
      </c>
      <c r="C32" s="17">
        <v>124227.81578999999</v>
      </c>
      <c r="D32" s="17">
        <v>35245.828999999998</v>
      </c>
      <c r="E32" s="17">
        <v>135782.29999999999</v>
      </c>
      <c r="F32" s="17">
        <v>33628.824809999998</v>
      </c>
      <c r="G32" s="15">
        <f t="shared" si="3"/>
        <v>24.766722032253099</v>
      </c>
      <c r="H32" s="16">
        <f t="shared" si="4"/>
        <v>95.412211215119953</v>
      </c>
    </row>
    <row r="33" spans="1:8" ht="15" x14ac:dyDescent="0.25">
      <c r="A33" s="7" t="s">
        <v>48</v>
      </c>
      <c r="B33" s="20" t="s">
        <v>49</v>
      </c>
      <c r="C33" s="17">
        <v>14733</v>
      </c>
      <c r="D33" s="17">
        <v>3303</v>
      </c>
      <c r="E33" s="17">
        <v>17270</v>
      </c>
      <c r="F33" s="17">
        <v>3780.2499899999998</v>
      </c>
      <c r="G33" s="15">
        <f>F33/E33*100</f>
        <v>21.889114012738851</v>
      </c>
      <c r="H33" s="16">
        <f t="shared" ref="H33:H40" si="5">F33/D33*100</f>
        <v>114.44898546775657</v>
      </c>
    </row>
    <row r="34" spans="1:8" ht="15" x14ac:dyDescent="0.25">
      <c r="A34" s="7" t="s">
        <v>50</v>
      </c>
      <c r="B34" s="20" t="s">
        <v>51</v>
      </c>
      <c r="C34" s="17">
        <v>74838.068570000003</v>
      </c>
      <c r="D34" s="17">
        <v>9370.0544200000004</v>
      </c>
      <c r="E34" s="17">
        <v>85997.715490000002</v>
      </c>
      <c r="F34" s="17">
        <v>9991.2989600000001</v>
      </c>
      <c r="G34" s="15">
        <f>F34/E34*100</f>
        <v>11.618098112340915</v>
      </c>
      <c r="H34" s="16">
        <f t="shared" si="5"/>
        <v>106.63010599675897</v>
      </c>
    </row>
    <row r="35" spans="1:8" ht="15" x14ac:dyDescent="0.25">
      <c r="A35" s="8" t="s">
        <v>52</v>
      </c>
      <c r="B35" s="20" t="s">
        <v>53</v>
      </c>
      <c r="C35" s="14">
        <f>SUM(C36:C36)</f>
        <v>151528.16584</v>
      </c>
      <c r="D35" s="14">
        <f>SUM(D36:D36)</f>
        <v>33670.109199999999</v>
      </c>
      <c r="E35" s="14">
        <f>SUM(E36:E36)</f>
        <v>165145.56920999999</v>
      </c>
      <c r="F35" s="14">
        <f>SUM(F36:F36)</f>
        <v>38354.096720000001</v>
      </c>
      <c r="G35" s="15">
        <f>F35/E35*100</f>
        <v>23.224417647698878</v>
      </c>
      <c r="H35" s="16">
        <f t="shared" si="5"/>
        <v>113.91141172776476</v>
      </c>
    </row>
    <row r="36" spans="1:8" ht="15" x14ac:dyDescent="0.25">
      <c r="A36" s="7" t="s">
        <v>54</v>
      </c>
      <c r="B36" s="20" t="s">
        <v>55</v>
      </c>
      <c r="C36" s="17">
        <v>151528.16584</v>
      </c>
      <c r="D36" s="17">
        <v>33670.109199999999</v>
      </c>
      <c r="E36" s="17">
        <v>165145.56920999999</v>
      </c>
      <c r="F36" s="17">
        <v>38354.096720000001</v>
      </c>
      <c r="G36" s="15">
        <f>F36/E36*100</f>
        <v>23.224417647698878</v>
      </c>
      <c r="H36" s="16">
        <f t="shared" si="5"/>
        <v>113.91141172776476</v>
      </c>
    </row>
    <row r="37" spans="1:8" ht="15" x14ac:dyDescent="0.25">
      <c r="A37" s="8" t="s">
        <v>56</v>
      </c>
      <c r="B37" s="20" t="s">
        <v>57</v>
      </c>
      <c r="C37" s="14">
        <f>SUM(C38:C40)</f>
        <v>143064.03886999999</v>
      </c>
      <c r="D37" s="14">
        <f>SUM(D38:D40)</f>
        <v>15501.854660000001</v>
      </c>
      <c r="E37" s="14">
        <f>SUM(E38:E40)</f>
        <v>162850.82321999999</v>
      </c>
      <c r="F37" s="14">
        <f>SUM(F38:F40)</f>
        <v>15347.919110000001</v>
      </c>
      <c r="G37" s="15">
        <f t="shared" ref="G37:G43" si="6">F37/E37*100</f>
        <v>9.42452657378713</v>
      </c>
      <c r="H37" s="16">
        <f t="shared" si="5"/>
        <v>99.006986238896914</v>
      </c>
    </row>
    <row r="38" spans="1:8" ht="15" x14ac:dyDescent="0.25">
      <c r="A38" s="7" t="s">
        <v>58</v>
      </c>
      <c r="B38" s="20" t="s">
        <v>59</v>
      </c>
      <c r="C38" s="17">
        <v>3281</v>
      </c>
      <c r="D38" s="17">
        <v>700.88166000000001</v>
      </c>
      <c r="E38" s="17">
        <v>3448.8276000000001</v>
      </c>
      <c r="F38" s="17">
        <v>805.93376000000001</v>
      </c>
      <c r="G38" s="15">
        <f t="shared" si="6"/>
        <v>23.368340012124701</v>
      </c>
      <c r="H38" s="16">
        <f t="shared" si="5"/>
        <v>114.98856454597485</v>
      </c>
    </row>
    <row r="39" spans="1:8" ht="15" x14ac:dyDescent="0.25">
      <c r="A39" s="7" t="s">
        <v>60</v>
      </c>
      <c r="B39" s="20" t="s">
        <v>61</v>
      </c>
      <c r="C39" s="17">
        <v>7105.5442899999998</v>
      </c>
      <c r="D39" s="17">
        <v>0</v>
      </c>
      <c r="E39" s="17">
        <v>3222.6480000000001</v>
      </c>
      <c r="F39" s="17">
        <v>0</v>
      </c>
      <c r="G39" s="15">
        <f t="shared" si="6"/>
        <v>0</v>
      </c>
      <c r="H39" s="16">
        <v>0</v>
      </c>
    </row>
    <row r="40" spans="1:8" ht="15" x14ac:dyDescent="0.25">
      <c r="A40" s="7" t="s">
        <v>62</v>
      </c>
      <c r="B40" s="20" t="s">
        <v>63</v>
      </c>
      <c r="C40" s="17">
        <v>132677.49458</v>
      </c>
      <c r="D40" s="17">
        <v>14800.973</v>
      </c>
      <c r="E40" s="17">
        <v>156179.34761999999</v>
      </c>
      <c r="F40" s="17">
        <v>14541.985350000001</v>
      </c>
      <c r="G40" s="15">
        <f t="shared" si="6"/>
        <v>9.3110808641499183</v>
      </c>
      <c r="H40" s="16">
        <f t="shared" si="5"/>
        <v>98.250198483572674</v>
      </c>
    </row>
    <row r="41" spans="1:8" ht="15" x14ac:dyDescent="0.25">
      <c r="A41" s="8" t="s">
        <v>64</v>
      </c>
      <c r="B41" s="20" t="s">
        <v>65</v>
      </c>
      <c r="C41" s="14">
        <f t="shared" ref="C41:H41" si="7">C42</f>
        <v>48307</v>
      </c>
      <c r="D41" s="14">
        <f t="shared" si="7"/>
        <v>10576.4</v>
      </c>
      <c r="E41" s="14">
        <f>E42+E43</f>
        <v>66495</v>
      </c>
      <c r="F41" s="14">
        <f>F42+F43</f>
        <v>12967.499950000001</v>
      </c>
      <c r="G41" s="19">
        <f t="shared" si="7"/>
        <v>17.99806717727089</v>
      </c>
      <c r="H41" s="19">
        <f t="shared" si="7"/>
        <v>76.708141333535039</v>
      </c>
    </row>
    <row r="42" spans="1:8" ht="15" x14ac:dyDescent="0.25">
      <c r="A42" s="7" t="s">
        <v>66</v>
      </c>
      <c r="B42" s="20" t="s">
        <v>67</v>
      </c>
      <c r="C42" s="17">
        <v>48307</v>
      </c>
      <c r="D42" s="17">
        <v>10576.4</v>
      </c>
      <c r="E42" s="17">
        <v>45076.839529999997</v>
      </c>
      <c r="F42" s="17">
        <v>8112.9598599999999</v>
      </c>
      <c r="G42" s="15">
        <f t="shared" si="6"/>
        <v>17.99806717727089</v>
      </c>
      <c r="H42" s="16">
        <f>F42/D42*100</f>
        <v>76.708141333535039</v>
      </c>
    </row>
    <row r="43" spans="1:8" ht="15" x14ac:dyDescent="0.25">
      <c r="A43" s="7" t="s">
        <v>95</v>
      </c>
      <c r="B43" s="20" t="s">
        <v>94</v>
      </c>
      <c r="C43" s="17"/>
      <c r="D43" s="17"/>
      <c r="E43" s="17">
        <v>21418.160469999999</v>
      </c>
      <c r="F43" s="17">
        <v>4854.5400900000004</v>
      </c>
      <c r="G43" s="15">
        <f t="shared" si="6"/>
        <v>22.665532349520216</v>
      </c>
      <c r="H43" s="16">
        <v>0</v>
      </c>
    </row>
    <row r="44" spans="1:8" ht="15" x14ac:dyDescent="0.25">
      <c r="A44" s="8" t="s">
        <v>68</v>
      </c>
      <c r="B44" s="20" t="s">
        <v>69</v>
      </c>
      <c r="C44" s="14">
        <f>SUM(C45:C46)</f>
        <v>6037</v>
      </c>
      <c r="D44" s="14">
        <f>SUM(D45:D46)</f>
        <v>841.60254000000009</v>
      </c>
      <c r="E44" s="14">
        <f>SUM(E45:E46)</f>
        <v>6109</v>
      </c>
      <c r="F44" s="14">
        <f>SUM(F45:F46)</f>
        <v>880.70100000000002</v>
      </c>
      <c r="G44" s="15">
        <f t="shared" ref="G44:G46" si="8">F44/E44*100</f>
        <v>14.416451137665739</v>
      </c>
      <c r="H44" s="16">
        <f>F44/D44*100</f>
        <v>104.64571554168549</v>
      </c>
    </row>
    <row r="45" spans="1:8" ht="15" x14ac:dyDescent="0.25">
      <c r="A45" s="7" t="s">
        <v>70</v>
      </c>
      <c r="B45" s="20" t="s">
        <v>71</v>
      </c>
      <c r="C45" s="17">
        <v>4200</v>
      </c>
      <c r="D45" s="17">
        <v>699.99300000000005</v>
      </c>
      <c r="E45" s="17">
        <v>4300</v>
      </c>
      <c r="F45" s="17">
        <v>716.65949999999998</v>
      </c>
      <c r="G45" s="15">
        <f t="shared" si="8"/>
        <v>16.666499999999999</v>
      </c>
      <c r="H45" s="16">
        <f>F45/D45*100</f>
        <v>102.38095238095238</v>
      </c>
    </row>
    <row r="46" spans="1:8" ht="22.5" customHeight="1" x14ac:dyDescent="0.25">
      <c r="A46" s="7" t="s">
        <v>72</v>
      </c>
      <c r="B46" s="20" t="s">
        <v>73</v>
      </c>
      <c r="C46" s="17">
        <v>1837</v>
      </c>
      <c r="D46" s="17">
        <v>141.60954000000001</v>
      </c>
      <c r="E46" s="17">
        <v>1809</v>
      </c>
      <c r="F46" s="17">
        <v>164.04150000000001</v>
      </c>
      <c r="G46" s="15">
        <f t="shared" si="8"/>
        <v>9.0680762852404637</v>
      </c>
      <c r="H46" s="16"/>
    </row>
    <row r="47" spans="1:8" ht="15" x14ac:dyDescent="0.25">
      <c r="A47" s="8" t="s">
        <v>74</v>
      </c>
      <c r="B47" s="21"/>
      <c r="C47" s="14">
        <f>C44+C41+C37+C35+C29+C22+C17+C15+C13+C5+C27</f>
        <v>2668551.9863499994</v>
      </c>
      <c r="D47" s="14">
        <f>D44+D41+D37+D35+D29+D22+D17+D15+D13+D5+D27</f>
        <v>482188.24770999997</v>
      </c>
      <c r="E47" s="14">
        <f>E44+E41+E37+E35+E29+E22+E17+E15+E13+E5+E27</f>
        <v>2815021.9441700005</v>
      </c>
      <c r="F47" s="14">
        <f>F44+F41+F37+F35+F29+F22+F17+F15+F13+F5+F27</f>
        <v>515222.76760000008</v>
      </c>
      <c r="G47" s="15">
        <f>F47/E47*100</f>
        <v>18.302619937547654</v>
      </c>
      <c r="H47" s="16">
        <f>F47/D47*100</f>
        <v>106.85095915275559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2024-04-16T04:01:28Z</dcterms:modified>
</cp:coreProperties>
</file>