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0" i="1" l="1"/>
  <c r="E44" i="1"/>
  <c r="D44" i="1"/>
  <c r="E41" i="1"/>
  <c r="D41" i="1"/>
  <c r="E14" i="1"/>
  <c r="D14" i="1"/>
  <c r="E12" i="1"/>
  <c r="D12" i="1"/>
  <c r="E5" i="1"/>
  <c r="D5" i="1"/>
  <c r="D17" i="1"/>
  <c r="E17" i="1"/>
  <c r="D22" i="1"/>
  <c r="E22" i="1"/>
  <c r="D26" i="1"/>
  <c r="E26" i="1"/>
  <c r="D28" i="1"/>
  <c r="E28" i="1"/>
  <c r="D34" i="1"/>
  <c r="E34" i="1"/>
  <c r="D37" i="1"/>
  <c r="E37" i="1"/>
  <c r="D47" i="1"/>
  <c r="E47" i="1"/>
  <c r="D50" i="1" l="1"/>
  <c r="F16" i="1" l="1"/>
  <c r="F6" i="1"/>
  <c r="F7" i="1"/>
  <c r="F8" i="1"/>
  <c r="F9" i="1"/>
  <c r="F10" i="1"/>
  <c r="F11" i="1"/>
  <c r="F13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C5" i="1" l="1"/>
  <c r="C50" i="1" s="1"/>
  <c r="F5" i="1" l="1"/>
  <c r="F14" i="1" l="1"/>
  <c r="F12" i="1"/>
  <c r="F50" i="1" l="1"/>
</calcChain>
</file>

<file path=xl/sharedStrings.xml><?xml version="1.0" encoding="utf-8"?>
<sst xmlns="http://schemas.openxmlformats.org/spreadsheetml/2006/main" count="99" uniqueCount="99">
  <si>
    <t>Ед.Изм.: тыс.руб.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</si>
  <si>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</si>
  <si>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</si>
  <si>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</si>
  <si>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</si>
  <si>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</si>
  <si>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</si>
  <si>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</si>
  <si>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</si>
  <si>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</si>
  <si>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</si>
  <si>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</si>
  <si>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</si>
  <si>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</si>
  <si>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</si>
  <si>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</si>
  <si>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</si>
  <si>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</si>
  <si>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</si>
  <si>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</si>
  <si>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</si>
  <si>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</si>
  <si>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</si>
  <si>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</si>
  <si>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</si>
  <si>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</si>
  <si>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</si>
  <si>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</si>
  <si>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</si>
  <si>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</si>
  <si>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</si>
  <si>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</si>
  <si>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</si>
  <si>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</si>
  <si>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</si>
  <si>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</si>
  <si>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</si>
  <si>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</si>
  <si>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</si>
  <si>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</si>
  <si>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</si>
  <si>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</si>
  <si>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</si>
  <si>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</si>
  <si>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</si>
  <si>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</si>
  <si>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</si>
  <si>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</si>
  <si>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</si>
  <si>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</si>
  <si>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</si>
  <si>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</si>
  <si>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</si>
  <si>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</si>
  <si>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</si>
  <si>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</si>
  <si>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</si>
  <si>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</si>
  <si>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</si>
  <si>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</si>
  <si>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</si>
  <si>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</si>
  <si>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</si>
  <si>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</si>
  <si>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</si>
  <si>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</si>
  <si>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</si>
  <si>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</si>
  <si>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</si>
  <si>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</si>
  <si>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</si>
  <si>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</si>
  <si>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</si>
  <si>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</si>
  <si>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</si>
  <si>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</si>
  <si>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</si>
  <si>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</si>
  <si>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</si>
  <si>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</si>
  <si>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</si>
  <si>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</si>
  <si>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</si>
  <si>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</si>
  <si>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</si>
  <si>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</si>
  <si>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</si>
  <si>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</si>
  <si>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</si>
  <si>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</si>
  <si>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</si>
  <si>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</si>
  <si>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Массовый спорт</t>
  </si>
  <si>
    <t>1102</t>
  </si>
  <si>
    <t>Сведения об исполнении бюджета муниципального района Мелеузовский район Республики Башкортостан за 2020 год по расходам, в разрезе разделов и подразделов в сравнении с запланированными значениями на соответствующий период</t>
  </si>
  <si>
    <t>Отчет за 2020  год</t>
  </si>
  <si>
    <t>% испол-я уточненного плана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</si>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</sst>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1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/>
    <xf numFmtId="49" fontId="3" fillId="2" borderId="1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" fontId="0" fillId="2" borderId="0" xfId="0" applyNumberFormat="1" applyFill="1"/>
    <xf numFmtId="164" fontId="7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164" fontId="8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0" zoomScaleNormal="100" workbookViewId="0">
      <selection activeCell="E51" sqref="E51"/>
    </sheetView>
  </sheetViews>
  <sheetFormatPr defaultRowHeight="15" x14ac:dyDescent="0.25"/>
  <cols>
    <col min="1" max="1" width="58" style="2" customWidth="1"/>
    <col min="2" max="2" width="12.28515625" style="2" customWidth="1"/>
    <col min="3" max="3" width="14.7109375" style="2" customWidth="1"/>
    <col min="4" max="4" width="15.28515625" style="2" customWidth="1"/>
    <col min="5" max="5" width="14.28515625" style="2" customWidth="1"/>
    <col min="6" max="6" width="13.5703125" style="2" customWidth="1"/>
    <col min="7" max="16384" width="9.140625" style="2"/>
  </cols>
  <sheetData>
    <row r="1" spans="1:7" ht="57" customHeight="1" x14ac:dyDescent="0.25">
      <c r="A1" s="20" t="s">
        <v>94</v>
      </c>
      <c r="B1" s="20"/>
      <c r="C1" s="20"/>
      <c r="D1" s="20"/>
      <c r="E1" s="20"/>
      <c r="F1" s="20"/>
    </row>
    <row r="2" spans="1:7" x14ac:dyDescent="0.25">
      <c r="B2" s="3"/>
      <c r="C2" s="3"/>
      <c r="D2" s="4"/>
      <c r="E2" s="4"/>
      <c r="F2" s="4"/>
    </row>
    <row r="3" spans="1:7" x14ac:dyDescent="0.25">
      <c r="B3" s="3"/>
      <c r="C3" s="3"/>
      <c r="D3" s="4"/>
      <c r="E3" s="21" t="s">
        <v>0</v>
      </c>
      <c r="F3" s="22"/>
    </row>
    <row r="4" spans="1:7" ht="46.5" customHeight="1" x14ac:dyDescent="0.25">
      <c r="A4" s="5" t="s">
        <v>1</v>
      </c>
      <c r="B4" s="6" t="s">
        <v>42</v>
      </c>
      <c r="C4" s="7" t="s">
        <v>85</v>
      </c>
      <c r="D4" s="7" t="s">
        <v>81</v>
      </c>
      <c r="E4" s="7" t="s">
        <v>95</v>
      </c>
      <c r="F4" s="7" t="s">
        <v>96</v>
      </c>
    </row>
    <row r="5" spans="1:7" s="10" customFormat="1" ht="15.75" x14ac:dyDescent="0.25">
      <c r="A5" s="8" t="s">
        <v>2</v>
      </c>
      <c r="B5" s="9" t="s">
        <v>43</v>
      </c>
      <c r="C5" s="16">
        <f>SUM(C6:C11)</f>
        <v>134266.20000000001</v>
      </c>
      <c r="D5" s="23">
        <f>D6+D7+D9+D10+D11+D8</f>
        <v>141296.20000000001</v>
      </c>
      <c r="E5" s="23">
        <f t="shared" ref="E5" si="0">E6+E7+E9+E10+E11+E8</f>
        <v>119070.9</v>
      </c>
      <c r="F5" s="17">
        <f>E5/D5*100</f>
        <v>84.270419162015671</v>
      </c>
    </row>
    <row r="6" spans="1:7" ht="47.25" customHeight="1" x14ac:dyDescent="0.25">
      <c r="A6" s="6" t="s">
        <v>3</v>
      </c>
      <c r="B6" s="9" t="s">
        <v>84</v>
      </c>
      <c r="C6" s="18">
        <v>4747</v>
      </c>
      <c r="D6" s="24">
        <v>4747</v>
      </c>
      <c r="E6" s="24">
        <v>4221.8</v>
      </c>
      <c r="F6" s="17">
        <f t="shared" ref="F6:F50" si="1">E6/D6*100</f>
        <v>88.936170212765958</v>
      </c>
    </row>
    <row r="7" spans="1:7" ht="45.75" customHeight="1" x14ac:dyDescent="0.25">
      <c r="A7" s="6" t="s">
        <v>4</v>
      </c>
      <c r="B7" s="9" t="s">
        <v>44</v>
      </c>
      <c r="C7" s="19">
        <v>101039</v>
      </c>
      <c r="D7" s="24">
        <v>101459</v>
      </c>
      <c r="E7" s="24">
        <v>87433.4</v>
      </c>
      <c r="F7" s="17">
        <f t="shared" si="1"/>
        <v>86.176090834721407</v>
      </c>
    </row>
    <row r="8" spans="1:7" ht="15.75" customHeight="1" x14ac:dyDescent="0.25">
      <c r="A8" s="6" t="s">
        <v>91</v>
      </c>
      <c r="B8" s="9" t="s">
        <v>90</v>
      </c>
      <c r="C8" s="19">
        <v>31</v>
      </c>
      <c r="D8" s="24">
        <v>31.2</v>
      </c>
      <c r="E8" s="24"/>
      <c r="F8" s="17">
        <f t="shared" si="1"/>
        <v>0</v>
      </c>
    </row>
    <row r="9" spans="1:7" ht="20.25" customHeight="1" x14ac:dyDescent="0.25">
      <c r="A9" s="6" t="s">
        <v>5</v>
      </c>
      <c r="B9" s="9" t="s">
        <v>45</v>
      </c>
      <c r="C9" s="19">
        <v>2600</v>
      </c>
      <c r="D9" s="24">
        <v>3093</v>
      </c>
      <c r="E9" s="24">
        <v>3093</v>
      </c>
      <c r="F9" s="17">
        <f t="shared" si="1"/>
        <v>100</v>
      </c>
      <c r="G9" s="15"/>
    </row>
    <row r="10" spans="1:7" ht="15.75" x14ac:dyDescent="0.25">
      <c r="A10" s="6" t="s">
        <v>6</v>
      </c>
      <c r="B10" s="9" t="s">
        <v>46</v>
      </c>
      <c r="C10" s="19">
        <v>800</v>
      </c>
      <c r="D10" s="24">
        <v>800</v>
      </c>
      <c r="E10" s="24"/>
      <c r="F10" s="17">
        <f t="shared" si="1"/>
        <v>0</v>
      </c>
    </row>
    <row r="11" spans="1:7" ht="21" customHeight="1" x14ac:dyDescent="0.25">
      <c r="A11" s="6" t="s">
        <v>7</v>
      </c>
      <c r="B11" s="9" t="s">
        <v>47</v>
      </c>
      <c r="C11" s="19">
        <v>25049.200000000001</v>
      </c>
      <c r="D11" s="24">
        <v>31166</v>
      </c>
      <c r="E11" s="24">
        <v>24322.7</v>
      </c>
      <c r="F11" s="17">
        <f t="shared" si="1"/>
        <v>78.042418019636784</v>
      </c>
    </row>
    <row r="12" spans="1:7" s="10" customFormat="1" ht="15.75" x14ac:dyDescent="0.25">
      <c r="A12" s="8" t="s">
        <v>8</v>
      </c>
      <c r="B12" s="9" t="s">
        <v>48</v>
      </c>
      <c r="C12" s="16">
        <v>2021.2</v>
      </c>
      <c r="D12" s="23">
        <f>D13</f>
        <v>2182.4</v>
      </c>
      <c r="E12" s="23">
        <f>E13</f>
        <v>2182.4</v>
      </c>
      <c r="F12" s="17">
        <f t="shared" si="1"/>
        <v>100</v>
      </c>
    </row>
    <row r="13" spans="1:7" ht="21" customHeight="1" x14ac:dyDescent="0.25">
      <c r="A13" s="6" t="s">
        <v>9</v>
      </c>
      <c r="B13" s="9" t="s">
        <v>49</v>
      </c>
      <c r="C13" s="19">
        <v>2021.2</v>
      </c>
      <c r="D13" s="24">
        <v>2182.4</v>
      </c>
      <c r="E13" s="24">
        <v>2182.4</v>
      </c>
      <c r="F13" s="17">
        <f t="shared" si="1"/>
        <v>100</v>
      </c>
    </row>
    <row r="14" spans="1:7" s="10" customFormat="1" ht="33" customHeight="1" x14ac:dyDescent="0.25">
      <c r="A14" s="8" t="s">
        <v>10</v>
      </c>
      <c r="B14" s="9" t="s">
        <v>50</v>
      </c>
      <c r="C14" s="16">
        <v>4498</v>
      </c>
      <c r="D14" s="23">
        <f>D15+D16</f>
        <v>6742.8</v>
      </c>
      <c r="E14" s="23">
        <f>E15+E16</f>
        <v>6723.8</v>
      </c>
      <c r="F14" s="17">
        <f t="shared" si="1"/>
        <v>99.718217950999588</v>
      </c>
    </row>
    <row r="15" spans="1:7" ht="38.25" customHeight="1" x14ac:dyDescent="0.25">
      <c r="A15" s="6" t="s">
        <v>11</v>
      </c>
      <c r="B15" s="9" t="s">
        <v>51</v>
      </c>
      <c r="C15" s="19">
        <v>4498</v>
      </c>
      <c r="D15" s="24">
        <v>3377</v>
      </c>
      <c r="E15" s="24">
        <v>3372.9</v>
      </c>
      <c r="F15" s="17">
        <f t="shared" si="1"/>
        <v>99.878590464909692</v>
      </c>
    </row>
    <row r="16" spans="1:7" ht="38.25" customHeight="1" x14ac:dyDescent="0.25">
      <c r="A16" s="6" t="s">
        <v>98</v>
      </c>
      <c r="B16" s="9" t="s">
        <v>97</v>
      </c>
      <c r="C16" s="19">
        <v>4498</v>
      </c>
      <c r="D16" s="24">
        <v>3365.8</v>
      </c>
      <c r="E16" s="24">
        <v>3350.9</v>
      </c>
      <c r="F16" s="17">
        <f t="shared" ref="F16" si="2">E16/D16*100</f>
        <v>99.557311783231327</v>
      </c>
    </row>
    <row r="17" spans="1:6" s="10" customFormat="1" ht="18.75" customHeight="1" x14ac:dyDescent="0.25">
      <c r="A17" s="8" t="s">
        <v>12</v>
      </c>
      <c r="B17" s="9" t="s">
        <v>52</v>
      </c>
      <c r="C17" s="16">
        <v>106863.8</v>
      </c>
      <c r="D17" s="17">
        <f>SUM(D18:D21)</f>
        <v>168571</v>
      </c>
      <c r="E17" s="17">
        <f>SUM(E18:E21)</f>
        <v>155924.9</v>
      </c>
      <c r="F17" s="17">
        <f t="shared" si="1"/>
        <v>92.498057198450496</v>
      </c>
    </row>
    <row r="18" spans="1:6" ht="17.25" customHeight="1" x14ac:dyDescent="0.25">
      <c r="A18" s="6" t="s">
        <v>13</v>
      </c>
      <c r="B18" s="9" t="s">
        <v>53</v>
      </c>
      <c r="C18" s="19">
        <v>15732.8</v>
      </c>
      <c r="D18" s="24">
        <v>16464.599999999999</v>
      </c>
      <c r="E18" s="24">
        <v>13715</v>
      </c>
      <c r="F18" s="17">
        <f t="shared" si="1"/>
        <v>83.299928331086093</v>
      </c>
    </row>
    <row r="19" spans="1:6" ht="15.75" x14ac:dyDescent="0.25">
      <c r="A19" s="6" t="s">
        <v>14</v>
      </c>
      <c r="B19" s="9" t="s">
        <v>54</v>
      </c>
      <c r="C19" s="19">
        <v>310</v>
      </c>
      <c r="D19" s="24">
        <v>422</v>
      </c>
      <c r="E19" s="24">
        <v>394.2</v>
      </c>
      <c r="F19" s="17">
        <f t="shared" si="1"/>
        <v>93.412322274881504</v>
      </c>
    </row>
    <row r="20" spans="1:6" ht="19.5" customHeight="1" x14ac:dyDescent="0.25">
      <c r="A20" s="6" t="s">
        <v>15</v>
      </c>
      <c r="B20" s="9" t="s">
        <v>55</v>
      </c>
      <c r="C20" s="19">
        <v>79701</v>
      </c>
      <c r="D20" s="24">
        <v>133366.1</v>
      </c>
      <c r="E20" s="24">
        <v>130550.7</v>
      </c>
      <c r="F20" s="17">
        <f t="shared" si="1"/>
        <v>97.888968785920852</v>
      </c>
    </row>
    <row r="21" spans="1:6" ht="17.25" customHeight="1" x14ac:dyDescent="0.25">
      <c r="A21" s="6" t="s">
        <v>16</v>
      </c>
      <c r="B21" s="9" t="s">
        <v>56</v>
      </c>
      <c r="C21" s="19">
        <v>11120</v>
      </c>
      <c r="D21" s="24">
        <v>18318.3</v>
      </c>
      <c r="E21" s="24">
        <v>11265</v>
      </c>
      <c r="F21" s="17">
        <f t="shared" si="1"/>
        <v>61.495881168012325</v>
      </c>
    </row>
    <row r="22" spans="1:6" s="10" customFormat="1" ht="15.75" customHeight="1" x14ac:dyDescent="0.25">
      <c r="A22" s="8" t="s">
        <v>17</v>
      </c>
      <c r="B22" s="9" t="s">
        <v>57</v>
      </c>
      <c r="C22" s="16">
        <v>97396.1</v>
      </c>
      <c r="D22" s="17">
        <f>SUM(D23:D25)</f>
        <v>317033.08912999998</v>
      </c>
      <c r="E22" s="17">
        <f>SUM(E23:E25)</f>
        <v>296740.59999999998</v>
      </c>
      <c r="F22" s="17">
        <f t="shared" si="1"/>
        <v>93.599251994267689</v>
      </c>
    </row>
    <row r="23" spans="1:6" ht="15.75" x14ac:dyDescent="0.25">
      <c r="A23" s="6" t="s">
        <v>18</v>
      </c>
      <c r="B23" s="9" t="s">
        <v>58</v>
      </c>
      <c r="C23" s="16">
        <v>1717</v>
      </c>
      <c r="D23" s="24">
        <v>1728.18913</v>
      </c>
      <c r="E23" s="24">
        <v>1581.3</v>
      </c>
      <c r="F23" s="17">
        <f t="shared" si="1"/>
        <v>91.500401926495158</v>
      </c>
    </row>
    <row r="24" spans="1:6" ht="15.75" x14ac:dyDescent="0.25">
      <c r="A24" s="6" t="s">
        <v>19</v>
      </c>
      <c r="B24" s="9" t="s">
        <v>59</v>
      </c>
      <c r="C24" s="19">
        <v>14930.4</v>
      </c>
      <c r="D24" s="24">
        <v>79813.899999999994</v>
      </c>
      <c r="E24" s="24">
        <v>61497.2</v>
      </c>
      <c r="F24" s="17">
        <f t="shared" si="1"/>
        <v>77.05073928225535</v>
      </c>
    </row>
    <row r="25" spans="1:6" ht="15.75" x14ac:dyDescent="0.25">
      <c r="A25" s="6" t="s">
        <v>20</v>
      </c>
      <c r="B25" s="9" t="s">
        <v>60</v>
      </c>
      <c r="C25" s="16">
        <v>80748.7</v>
      </c>
      <c r="D25" s="24">
        <v>235491</v>
      </c>
      <c r="E25" s="24">
        <v>233662.1</v>
      </c>
      <c r="F25" s="17">
        <f t="shared" si="1"/>
        <v>99.22336734737209</v>
      </c>
    </row>
    <row r="26" spans="1:6" s="10" customFormat="1" ht="21" customHeight="1" x14ac:dyDescent="0.25">
      <c r="A26" s="8" t="s">
        <v>86</v>
      </c>
      <c r="B26" s="11" t="s">
        <v>88</v>
      </c>
      <c r="C26" s="16">
        <v>3365</v>
      </c>
      <c r="D26" s="17">
        <f>D27</f>
        <v>15240</v>
      </c>
      <c r="E26" s="17">
        <f>E27</f>
        <v>15198.7</v>
      </c>
      <c r="F26" s="17">
        <f t="shared" si="1"/>
        <v>99.729002624671921</v>
      </c>
    </row>
    <row r="27" spans="1:6" ht="21" customHeight="1" x14ac:dyDescent="0.25">
      <c r="A27" s="6" t="s">
        <v>87</v>
      </c>
      <c r="B27" s="9" t="s">
        <v>89</v>
      </c>
      <c r="C27" s="16">
        <v>3365</v>
      </c>
      <c r="D27" s="24">
        <v>15240</v>
      </c>
      <c r="E27" s="24">
        <v>15198.7</v>
      </c>
      <c r="F27" s="17">
        <f t="shared" si="1"/>
        <v>99.729002624671921</v>
      </c>
    </row>
    <row r="28" spans="1:6" s="10" customFormat="1" ht="15.75" x14ac:dyDescent="0.25">
      <c r="A28" s="8" t="s">
        <v>21</v>
      </c>
      <c r="B28" s="9" t="s">
        <v>61</v>
      </c>
      <c r="C28" s="19">
        <v>1127785.7</v>
      </c>
      <c r="D28" s="17">
        <f>SUM(D29:D33)</f>
        <v>1186549.6000000001</v>
      </c>
      <c r="E28" s="17">
        <f>SUM(E29:E33)</f>
        <v>1145322.5999999999</v>
      </c>
      <c r="F28" s="17">
        <f t="shared" si="1"/>
        <v>96.525471838682492</v>
      </c>
    </row>
    <row r="29" spans="1:6" ht="15.75" x14ac:dyDescent="0.25">
      <c r="A29" s="6" t="s">
        <v>22</v>
      </c>
      <c r="B29" s="9" t="s">
        <v>62</v>
      </c>
      <c r="C29" s="19">
        <v>382380.79999999999</v>
      </c>
      <c r="D29" s="24">
        <v>395740.1</v>
      </c>
      <c r="E29" s="24">
        <v>383122.6</v>
      </c>
      <c r="F29" s="17">
        <f t="shared" si="1"/>
        <v>96.811670083471441</v>
      </c>
    </row>
    <row r="30" spans="1:6" ht="15.75" x14ac:dyDescent="0.25">
      <c r="A30" s="6" t="s">
        <v>23</v>
      </c>
      <c r="B30" s="9" t="s">
        <v>63</v>
      </c>
      <c r="C30" s="19">
        <v>568722.6</v>
      </c>
      <c r="D30" s="24">
        <v>617233</v>
      </c>
      <c r="E30" s="24">
        <v>597641.69999999995</v>
      </c>
      <c r="F30" s="17">
        <f t="shared" si="1"/>
        <v>96.825947413699524</v>
      </c>
    </row>
    <row r="31" spans="1:6" ht="15.75" x14ac:dyDescent="0.25">
      <c r="A31" s="1" t="s">
        <v>82</v>
      </c>
      <c r="B31" s="9" t="s">
        <v>83</v>
      </c>
      <c r="C31" s="19">
        <v>104761.3</v>
      </c>
      <c r="D31" s="24">
        <v>109692</v>
      </c>
      <c r="E31" s="24">
        <v>106450.5</v>
      </c>
      <c r="F31" s="17">
        <f t="shared" si="1"/>
        <v>97.04490755934799</v>
      </c>
    </row>
    <row r="32" spans="1:6" ht="19.5" customHeight="1" x14ac:dyDescent="0.25">
      <c r="A32" s="6" t="s">
        <v>24</v>
      </c>
      <c r="B32" s="9" t="s">
        <v>64</v>
      </c>
      <c r="C32" s="19">
        <v>32674</v>
      </c>
      <c r="D32" s="24">
        <v>23925.7</v>
      </c>
      <c r="E32" s="24">
        <v>20803.3</v>
      </c>
      <c r="F32" s="17">
        <f t="shared" si="1"/>
        <v>86.949598130880176</v>
      </c>
    </row>
    <row r="33" spans="1:6" ht="20.25" customHeight="1" x14ac:dyDescent="0.25">
      <c r="A33" s="6" t="s">
        <v>25</v>
      </c>
      <c r="B33" s="9" t="s">
        <v>65</v>
      </c>
      <c r="C33" s="19">
        <v>39247</v>
      </c>
      <c r="D33" s="24">
        <v>39958.800000000003</v>
      </c>
      <c r="E33" s="24">
        <v>37304.5</v>
      </c>
      <c r="F33" s="17">
        <f t="shared" si="1"/>
        <v>93.357408130374282</v>
      </c>
    </row>
    <row r="34" spans="1:6" s="10" customFormat="1" ht="15.75" x14ac:dyDescent="0.25">
      <c r="A34" s="8" t="s">
        <v>26</v>
      </c>
      <c r="B34" s="9" t="s">
        <v>66</v>
      </c>
      <c r="C34" s="19">
        <v>92016.8</v>
      </c>
      <c r="D34" s="17">
        <f>SUM(D35:D36)</f>
        <v>99344</v>
      </c>
      <c r="E34" s="17">
        <f>SUM(E35:E36)</f>
        <v>97907.199999999997</v>
      </c>
      <c r="F34" s="17">
        <f t="shared" si="1"/>
        <v>98.55371235303592</v>
      </c>
    </row>
    <row r="35" spans="1:6" ht="15.75" x14ac:dyDescent="0.25">
      <c r="A35" s="6" t="s">
        <v>27</v>
      </c>
      <c r="B35" s="9" t="s">
        <v>67</v>
      </c>
      <c r="C35" s="19">
        <v>92016.8</v>
      </c>
      <c r="D35" s="24">
        <v>99344</v>
      </c>
      <c r="E35" s="24">
        <v>97907.199999999997</v>
      </c>
      <c r="F35" s="17">
        <f t="shared" si="1"/>
        <v>98.55371235303592</v>
      </c>
    </row>
    <row r="36" spans="1:6" ht="18.75" hidden="1" customHeight="1" x14ac:dyDescent="0.25">
      <c r="A36" s="6" t="s">
        <v>28</v>
      </c>
      <c r="B36" s="9" t="s">
        <v>68</v>
      </c>
      <c r="C36" s="19">
        <v>0</v>
      </c>
      <c r="D36" s="18">
        <v>0</v>
      </c>
      <c r="E36" s="18">
        <v>0</v>
      </c>
      <c r="F36" s="17" t="e">
        <f t="shared" si="1"/>
        <v>#DIV/0!</v>
      </c>
    </row>
    <row r="37" spans="1:6" s="10" customFormat="1" ht="15.75" x14ac:dyDescent="0.25">
      <c r="A37" s="8" t="s">
        <v>29</v>
      </c>
      <c r="B37" s="9" t="s">
        <v>69</v>
      </c>
      <c r="C37" s="19">
        <v>115207</v>
      </c>
      <c r="D37" s="17">
        <f>SUM(D38:D40)</f>
        <v>109188.6</v>
      </c>
      <c r="E37" s="17">
        <f>SUM(E38:E40)</f>
        <v>98533.7</v>
      </c>
      <c r="F37" s="17">
        <f t="shared" si="1"/>
        <v>90.241746849030022</v>
      </c>
    </row>
    <row r="38" spans="1:6" ht="15.75" x14ac:dyDescent="0.25">
      <c r="A38" s="6" t="s">
        <v>30</v>
      </c>
      <c r="B38" s="9" t="s">
        <v>70</v>
      </c>
      <c r="C38" s="19">
        <v>578</v>
      </c>
      <c r="D38" s="24">
        <v>578.5</v>
      </c>
      <c r="E38" s="24">
        <v>545.9</v>
      </c>
      <c r="F38" s="17">
        <f t="shared" si="1"/>
        <v>94.364736387208296</v>
      </c>
    </row>
    <row r="39" spans="1:6" ht="18.75" customHeight="1" x14ac:dyDescent="0.25">
      <c r="A39" s="6" t="s">
        <v>31</v>
      </c>
      <c r="B39" s="9" t="s">
        <v>71</v>
      </c>
      <c r="C39" s="19">
        <v>10639</v>
      </c>
      <c r="D39" s="24">
        <v>9536.1</v>
      </c>
      <c r="E39" s="24">
        <v>9536.1</v>
      </c>
      <c r="F39" s="17">
        <f t="shared" si="1"/>
        <v>100</v>
      </c>
    </row>
    <row r="40" spans="1:6" ht="15.75" x14ac:dyDescent="0.25">
      <c r="A40" s="6" t="s">
        <v>32</v>
      </c>
      <c r="B40" s="9" t="s">
        <v>72</v>
      </c>
      <c r="C40" s="16">
        <v>103990</v>
      </c>
      <c r="D40" s="24">
        <v>99074</v>
      </c>
      <c r="E40" s="24">
        <v>88451.7</v>
      </c>
      <c r="F40" s="17">
        <f t="shared" si="1"/>
        <v>89.278418152088335</v>
      </c>
    </row>
    <row r="41" spans="1:6" s="10" customFormat="1" ht="16.5" customHeight="1" x14ac:dyDescent="0.25">
      <c r="A41" s="8" t="s">
        <v>33</v>
      </c>
      <c r="B41" s="12" t="s">
        <v>73</v>
      </c>
      <c r="C41" s="16">
        <v>49246.1</v>
      </c>
      <c r="D41" s="23">
        <f>D42+D43</f>
        <v>55832.299999999996</v>
      </c>
      <c r="E41" s="23">
        <f t="shared" ref="E41" si="3">E42+E43</f>
        <v>44527.38</v>
      </c>
      <c r="F41" s="17">
        <f t="shared" si="1"/>
        <v>79.752007350583796</v>
      </c>
    </row>
    <row r="42" spans="1:6" ht="15.75" x14ac:dyDescent="0.25">
      <c r="A42" s="6" t="s">
        <v>34</v>
      </c>
      <c r="B42" s="9" t="s">
        <v>74</v>
      </c>
      <c r="C42" s="19">
        <v>48901</v>
      </c>
      <c r="D42" s="24">
        <v>55487.199999999997</v>
      </c>
      <c r="E42" s="24">
        <v>44195.7</v>
      </c>
      <c r="F42" s="17">
        <f t="shared" si="1"/>
        <v>79.650261681973504</v>
      </c>
    </row>
    <row r="43" spans="1:6" ht="15.75" x14ac:dyDescent="0.25">
      <c r="A43" s="6" t="s">
        <v>92</v>
      </c>
      <c r="B43" s="9" t="s">
        <v>93</v>
      </c>
      <c r="C43" s="19">
        <v>345.1</v>
      </c>
      <c r="D43" s="24">
        <v>345.1</v>
      </c>
      <c r="E43" s="24">
        <v>331.68</v>
      </c>
      <c r="F43" s="17">
        <f t="shared" si="1"/>
        <v>96.11127209504491</v>
      </c>
    </row>
    <row r="44" spans="1:6" s="10" customFormat="1" ht="15.75" x14ac:dyDescent="0.25">
      <c r="A44" s="8" t="s">
        <v>35</v>
      </c>
      <c r="B44" s="9" t="s">
        <v>75</v>
      </c>
      <c r="C44" s="16">
        <v>4507</v>
      </c>
      <c r="D44" s="23">
        <f>D45+D46</f>
        <v>4507</v>
      </c>
      <c r="E44" s="23">
        <f>E45+E46</f>
        <v>4507</v>
      </c>
      <c r="F44" s="17">
        <f t="shared" si="1"/>
        <v>100</v>
      </c>
    </row>
    <row r="45" spans="1:6" ht="15.75" x14ac:dyDescent="0.25">
      <c r="A45" s="6" t="s">
        <v>36</v>
      </c>
      <c r="B45" s="9" t="s">
        <v>76</v>
      </c>
      <c r="C45" s="19">
        <v>3500</v>
      </c>
      <c r="D45" s="24">
        <v>3500</v>
      </c>
      <c r="E45" s="24">
        <v>3500</v>
      </c>
      <c r="F45" s="17">
        <f t="shared" si="1"/>
        <v>100</v>
      </c>
    </row>
    <row r="46" spans="1:6" ht="17.25" customHeight="1" x14ac:dyDescent="0.25">
      <c r="A46" s="6" t="s">
        <v>37</v>
      </c>
      <c r="B46" s="9" t="s">
        <v>77</v>
      </c>
      <c r="C46" s="19">
        <v>1007</v>
      </c>
      <c r="D46" s="24">
        <v>1007</v>
      </c>
      <c r="E46" s="24">
        <v>1007</v>
      </c>
      <c r="F46" s="17">
        <f t="shared" si="1"/>
        <v>100</v>
      </c>
    </row>
    <row r="47" spans="1:6" s="10" customFormat="1" ht="42.75" x14ac:dyDescent="0.25">
      <c r="A47" s="8" t="s">
        <v>38</v>
      </c>
      <c r="B47" s="9" t="s">
        <v>78</v>
      </c>
      <c r="C47" s="16">
        <v>66395</v>
      </c>
      <c r="D47" s="17">
        <f>SUM(D48:D49)</f>
        <v>69954</v>
      </c>
      <c r="E47" s="17">
        <f>SUM(E48:E49)</f>
        <v>69826.100000000006</v>
      </c>
      <c r="F47" s="17">
        <f t="shared" si="1"/>
        <v>99.817165565943341</v>
      </c>
    </row>
    <row r="48" spans="1:6" ht="49.5" customHeight="1" x14ac:dyDescent="0.25">
      <c r="A48" s="6" t="s">
        <v>39</v>
      </c>
      <c r="B48" s="9" t="s">
        <v>79</v>
      </c>
      <c r="C48" s="19">
        <v>66395</v>
      </c>
      <c r="D48" s="24">
        <v>66395</v>
      </c>
      <c r="E48" s="24">
        <v>66395</v>
      </c>
      <c r="F48" s="17">
        <f t="shared" si="1"/>
        <v>100</v>
      </c>
    </row>
    <row r="49" spans="1:6" ht="15.75" x14ac:dyDescent="0.25">
      <c r="A49" s="6" t="s">
        <v>40</v>
      </c>
      <c r="B49" s="9" t="s">
        <v>80</v>
      </c>
      <c r="C49" s="19">
        <v>0</v>
      </c>
      <c r="D49" s="24">
        <v>3559</v>
      </c>
      <c r="E49" s="24">
        <v>3431.1</v>
      </c>
      <c r="F49" s="17">
        <f t="shared" si="1"/>
        <v>96.406293902781684</v>
      </c>
    </row>
    <row r="50" spans="1:6" s="10" customFormat="1" x14ac:dyDescent="0.25">
      <c r="A50" s="8" t="s">
        <v>41</v>
      </c>
      <c r="B50" s="11"/>
      <c r="C50" s="17">
        <f>C47+C44+C41+C37+C34+C28+C22+C17+C14+C12+C5+C26</f>
        <v>1803567.9000000001</v>
      </c>
      <c r="D50" s="17">
        <f>D47+D44+D41+D37+D34+D28+D22+D17+D14+D12+D5+D26</f>
        <v>2176440.9891300001</v>
      </c>
      <c r="E50" s="17">
        <f>E47+E44+E41+E37+E34+E28+E22+E17+E14+E12+E5+E26+0.1</f>
        <v>2056465.38</v>
      </c>
      <c r="F50" s="17">
        <f t="shared" si="1"/>
        <v>94.487532180784811</v>
      </c>
    </row>
    <row r="51" spans="1:6" ht="15.75" x14ac:dyDescent="0.25">
      <c r="C51" s="13"/>
    </row>
    <row r="52" spans="1:6" ht="15.75" x14ac:dyDescent="0.25">
      <c r="C52" s="14"/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2021-01-11T09:20:57Z</dcterms:modified>
</cp:coreProperties>
</file>