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18" i="3" l="1"/>
  <c r="C24" i="3"/>
  <c r="B24" i="3" l="1"/>
  <c r="D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7" i="3" l="1"/>
  <c r="D16" i="3" l="1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B30" i="3"/>
  <c r="C64" i="3" l="1"/>
  <c r="C65" i="3" s="1"/>
  <c r="D28" i="3"/>
  <c r="B64" i="3"/>
  <c r="B65" i="3" s="1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<sst xmlns="http://schemas.openxmlformats.org/spreadsheetml/2006/main" count="67" uniqueCount="67">
  <si>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</si>
  <si>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</si>
  <si>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</si>
  <si>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</si>
  <si>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</si>
  <si>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</si>
  <si>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</si>
  <si>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</si>
  <si>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</si>
  <si>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</si>
  <si>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</si>
  <si>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</si>
  <si>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</si>
  <si>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</si>
  <si>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</si>
  <si>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</si>
  <si>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</si>
  <si>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</si>
  <si>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</si>
  <si>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</si>
  <si>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</si>
  <si>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</si>
  <si>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</si>
  <si>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</si>
  <si>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</si>
  <si>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</si>
  <si>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</si>
  <si>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</si>
  <si>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</si>
  <si>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</si>
  <si>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</si>
  <si>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</si>
  <si>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</si>
  <si>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</si>
  <si>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</si>
  <si>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</si>
  <si>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</si>
  <si>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</si>
  <si>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</si>
  <si>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</si>
  <si>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</si>
  <si>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</si>
  <si>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</si>
  <si>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</si>
  <si>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</si>
  <si>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</si>
  <si>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</si>
  <si>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</si>
  <si>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</si>
  <si>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</si>
  <si>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</si>
  <si>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</si>
  <si>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</si>
  <si>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</si>
  <si>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</si>
  <si>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</si>
  <si>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</si>
  <si>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</si>
  <si>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</si>
  <si>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</si>
  <si>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</si>
  <si>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</si>
  <si>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</si>
  <si>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</si>
  <si>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</si>
  <si>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</si>
  <si>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Отчет об исполнении  бюджета муниципального  района Мелеузовский район Республики Башкортостан за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</si>
</sst>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>
      <selection activeCell="C18" sqref="C18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66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645895</v>
      </c>
      <c r="C5" s="13">
        <f>SUM(C6:C17)</f>
        <v>220737.40000000005</v>
      </c>
      <c r="D5" s="17">
        <f>C5/B5*100</f>
        <v>34.175430991105372</v>
      </c>
    </row>
    <row r="6" spans="1:4" ht="15.75" x14ac:dyDescent="0.25">
      <c r="A6" s="7" t="s">
        <v>4</v>
      </c>
      <c r="B6" s="14">
        <v>394220</v>
      </c>
      <c r="C6" s="14">
        <v>108519.8</v>
      </c>
      <c r="D6" s="16">
        <f t="shared" ref="D6:D18" si="0">C6/B6*100</f>
        <v>27.527725635431992</v>
      </c>
    </row>
    <row r="7" spans="1:4" ht="31.5" x14ac:dyDescent="0.25">
      <c r="A7" s="7" t="s">
        <v>58</v>
      </c>
      <c r="B7" s="14">
        <v>23454</v>
      </c>
      <c r="C7" s="14">
        <v>7094.2</v>
      </c>
      <c r="D7" s="16">
        <f t="shared" si="0"/>
        <v>30.247292572695489</v>
      </c>
    </row>
    <row r="8" spans="1:4" ht="15.75" x14ac:dyDescent="0.25">
      <c r="A8" s="7" t="s">
        <v>5</v>
      </c>
      <c r="B8" s="14">
        <v>129633</v>
      </c>
      <c r="C8" s="14">
        <v>72256.600000000006</v>
      </c>
      <c r="D8" s="16">
        <f t="shared" si="0"/>
        <v>55.739356491016956</v>
      </c>
    </row>
    <row r="9" spans="1:4" ht="15.75" x14ac:dyDescent="0.25">
      <c r="A9" s="7" t="s">
        <v>6</v>
      </c>
      <c r="B9" s="14">
        <v>9407</v>
      </c>
      <c r="C9" s="14">
        <v>3012.2</v>
      </c>
      <c r="D9" s="16">
        <f t="shared" si="0"/>
        <v>32.020835547996171</v>
      </c>
    </row>
    <row r="10" spans="1:4" ht="15.75" x14ac:dyDescent="0.25">
      <c r="A10" s="7" t="s">
        <v>28</v>
      </c>
      <c r="B10" s="14">
        <v>1820</v>
      </c>
      <c r="C10" s="14">
        <v>83.2</v>
      </c>
      <c r="D10" s="16">
        <f t="shared" si="0"/>
        <v>4.5714285714285712</v>
      </c>
    </row>
    <row r="11" spans="1:4" ht="15.75" x14ac:dyDescent="0.25">
      <c r="A11" s="7" t="s">
        <v>7</v>
      </c>
      <c r="B11" s="14">
        <v>10290</v>
      </c>
      <c r="C11" s="14">
        <v>2968.7</v>
      </c>
      <c r="D11" s="16">
        <f t="shared" si="0"/>
        <v>28.85034013605442</v>
      </c>
    </row>
    <row r="12" spans="1:4" ht="31.5" x14ac:dyDescent="0.25">
      <c r="A12" s="7" t="s">
        <v>8</v>
      </c>
      <c r="B12" s="14">
        <v>54274</v>
      </c>
      <c r="C12" s="14">
        <v>17816.7</v>
      </c>
      <c r="D12" s="16">
        <f t="shared" si="0"/>
        <v>32.827320632346982</v>
      </c>
    </row>
    <row r="13" spans="1:4" ht="15.75" x14ac:dyDescent="0.25">
      <c r="A13" s="7" t="s">
        <v>9</v>
      </c>
      <c r="B13" s="14">
        <v>4420</v>
      </c>
      <c r="C13" s="14">
        <v>3540.4</v>
      </c>
      <c r="D13" s="16">
        <f t="shared" si="0"/>
        <v>80.099547511312224</v>
      </c>
    </row>
    <row r="14" spans="1:4" ht="15.75" x14ac:dyDescent="0.25">
      <c r="A14" s="7" t="s">
        <v>29</v>
      </c>
      <c r="B14" s="14">
        <v>610</v>
      </c>
      <c r="C14" s="14">
        <v>230.3</v>
      </c>
      <c r="D14" s="16">
        <f t="shared" si="0"/>
        <v>37.754098360655739</v>
      </c>
    </row>
    <row r="15" spans="1:4" ht="15.75" x14ac:dyDescent="0.25">
      <c r="A15" s="7" t="s">
        <v>10</v>
      </c>
      <c r="B15" s="14">
        <v>15206</v>
      </c>
      <c r="C15" s="14">
        <v>3576.6</v>
      </c>
      <c r="D15" s="16">
        <f t="shared" si="0"/>
        <v>23.520978561094307</v>
      </c>
    </row>
    <row r="16" spans="1:4" ht="15.75" x14ac:dyDescent="0.25">
      <c r="A16" s="7" t="s">
        <v>11</v>
      </c>
      <c r="B16" s="14">
        <v>1461</v>
      </c>
      <c r="C16" s="14">
        <v>787.5</v>
      </c>
      <c r="D16" s="16">
        <f t="shared" si="0"/>
        <v>53.901437371663242</v>
      </c>
    </row>
    <row r="17" spans="1:4" ht="15.75" x14ac:dyDescent="0.25">
      <c r="A17" s="7" t="s">
        <v>12</v>
      </c>
      <c r="B17" s="14">
        <v>1100</v>
      </c>
      <c r="C17" s="14">
        <v>851.2</v>
      </c>
      <c r="D17" s="16">
        <f t="shared" si="0"/>
        <v>77.38181818181819</v>
      </c>
    </row>
    <row r="18" spans="1:4" s="6" customFormat="1" ht="15.75" x14ac:dyDescent="0.25">
      <c r="A18" s="5" t="s">
        <v>13</v>
      </c>
      <c r="B18" s="13">
        <v>1365292.2</v>
      </c>
      <c r="C18" s="13">
        <v>530766</v>
      </c>
      <c r="D18" s="19">
        <f t="shared" si="0"/>
        <v>38.875634095031089</v>
      </c>
    </row>
    <row r="19" spans="1:4" s="6" customFormat="1" ht="15.75" x14ac:dyDescent="0.25">
      <c r="A19" s="5" t="s">
        <v>14</v>
      </c>
      <c r="B19" s="15">
        <f>B18+B5</f>
        <v>2011187.2</v>
      </c>
      <c r="C19" s="15">
        <f>C18+C5</f>
        <v>751503.4</v>
      </c>
      <c r="D19" s="17">
        <f>C19/B19*100</f>
        <v>37.366158654947682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137910.39999999999</v>
      </c>
      <c r="C22" s="11">
        <f>C23+C24+C26+C27+C25</f>
        <v>36049.000000000007</v>
      </c>
      <c r="D22" s="17">
        <f t="shared" ref="D22:D29" si="1">C22/B22*100</f>
        <v>26.139435459544753</v>
      </c>
    </row>
    <row r="23" spans="1:4" ht="47.25" x14ac:dyDescent="0.25">
      <c r="A23" s="7" t="s">
        <v>30</v>
      </c>
      <c r="B23" s="12">
        <v>4548</v>
      </c>
      <c r="C23" s="12">
        <v>1401.9</v>
      </c>
      <c r="D23" s="18">
        <f t="shared" si="1"/>
        <v>30.824538258575203</v>
      </c>
    </row>
    <row r="24" spans="1:4" ht="47.25" x14ac:dyDescent="0.25">
      <c r="A24" s="7" t="s">
        <v>31</v>
      </c>
      <c r="B24" s="12">
        <f>81399.8+18410</f>
        <v>99809.8</v>
      </c>
      <c r="C24" s="12">
        <f>21910.9+5123.4</f>
        <v>27034.300000000003</v>
      </c>
      <c r="D24" s="18">
        <f t="shared" si="1"/>
        <v>27.085817224360735</v>
      </c>
    </row>
    <row r="25" spans="1:4" ht="15.75" x14ac:dyDescent="0.25">
      <c r="A25" s="7" t="s">
        <v>60</v>
      </c>
      <c r="B25" s="12">
        <v>44.8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800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32707.8</v>
      </c>
      <c r="C27" s="12">
        <v>7612.8</v>
      </c>
      <c r="D27" s="18">
        <f t="shared" si="1"/>
        <v>23.275182066663</v>
      </c>
    </row>
    <row r="28" spans="1:4" s="6" customFormat="1" ht="15.75" x14ac:dyDescent="0.25">
      <c r="A28" s="5" t="s">
        <v>17</v>
      </c>
      <c r="B28" s="11">
        <f>B29</f>
        <v>2265.1</v>
      </c>
      <c r="C28" s="11">
        <f>C29</f>
        <v>1132.5999999999999</v>
      </c>
      <c r="D28" s="17">
        <f t="shared" si="1"/>
        <v>50.002207408061452</v>
      </c>
    </row>
    <row r="29" spans="1:4" ht="15.75" x14ac:dyDescent="0.25">
      <c r="A29" s="7" t="s">
        <v>34</v>
      </c>
      <c r="B29" s="12">
        <v>2265.1</v>
      </c>
      <c r="C29" s="12">
        <v>1132.5999999999999</v>
      </c>
      <c r="D29" s="17">
        <f t="shared" si="1"/>
        <v>50.002207408061452</v>
      </c>
    </row>
    <row r="30" spans="1:4" s="6" customFormat="1" ht="15.75" x14ac:dyDescent="0.25">
      <c r="A30" s="5" t="s">
        <v>18</v>
      </c>
      <c r="B30" s="11">
        <f>B31</f>
        <v>4788</v>
      </c>
      <c r="C30" s="11">
        <f>C31</f>
        <v>1087.0999999999999</v>
      </c>
      <c r="D30" s="17">
        <f>C30/B30*100</f>
        <v>22.704678362573098</v>
      </c>
    </row>
    <row r="31" spans="1:4" ht="31.5" x14ac:dyDescent="0.25">
      <c r="A31" s="7" t="s">
        <v>63</v>
      </c>
      <c r="B31" s="12">
        <v>4788</v>
      </c>
      <c r="C31" s="12">
        <v>1087.0999999999999</v>
      </c>
      <c r="D31" s="16">
        <f t="shared" ref="D31:D62" si="2">C31/B31*100</f>
        <v>22.704678362573098</v>
      </c>
    </row>
    <row r="32" spans="1:4" s="6" customFormat="1" ht="15.75" x14ac:dyDescent="0.25">
      <c r="A32" s="5" t="s">
        <v>19</v>
      </c>
      <c r="B32" s="11">
        <f>SUM(B33:B36)</f>
        <v>209457.3</v>
      </c>
      <c r="C32" s="11">
        <f>SUM(C33:C36)</f>
        <v>9383.1</v>
      </c>
      <c r="D32" s="17">
        <f>C32/B32*100</f>
        <v>4.4797197328524714</v>
      </c>
    </row>
    <row r="33" spans="1:4" ht="15.75" x14ac:dyDescent="0.25">
      <c r="A33" s="7" t="s">
        <v>35</v>
      </c>
      <c r="B33" s="12">
        <v>8699.2999999999993</v>
      </c>
      <c r="C33" s="12">
        <v>1743.5</v>
      </c>
      <c r="D33" s="16">
        <f t="shared" si="2"/>
        <v>20.041842447093448</v>
      </c>
    </row>
    <row r="34" spans="1:4" ht="15.75" x14ac:dyDescent="0.25">
      <c r="A34" s="7" t="s">
        <v>36</v>
      </c>
      <c r="B34" s="12">
        <v>5700</v>
      </c>
      <c r="C34" s="12"/>
      <c r="D34" s="16">
        <f t="shared" si="2"/>
        <v>0</v>
      </c>
    </row>
    <row r="35" spans="1:4" ht="15.75" x14ac:dyDescent="0.25">
      <c r="A35" s="7" t="s">
        <v>37</v>
      </c>
      <c r="B35" s="12">
        <v>171871.5</v>
      </c>
      <c r="C35" s="12">
        <v>5687.7</v>
      </c>
      <c r="D35" s="16">
        <f t="shared" si="2"/>
        <v>3.309274661593109</v>
      </c>
    </row>
    <row r="36" spans="1:4" ht="15.75" x14ac:dyDescent="0.25">
      <c r="A36" s="7" t="s">
        <v>38</v>
      </c>
      <c r="B36" s="12">
        <v>23186.5</v>
      </c>
      <c r="C36" s="12">
        <v>1951.9</v>
      </c>
      <c r="D36" s="16">
        <f t="shared" si="2"/>
        <v>8.4182606257951829</v>
      </c>
    </row>
    <row r="37" spans="1:4" s="6" customFormat="1" ht="15.75" x14ac:dyDescent="0.25">
      <c r="A37" s="5" t="s">
        <v>20</v>
      </c>
      <c r="B37" s="11">
        <f>B38+B39+B40+B41</f>
        <v>219429.7</v>
      </c>
      <c r="C37" s="11">
        <f>C38+C39+C40+C41</f>
        <v>15523.3</v>
      </c>
      <c r="D37" s="17">
        <f>C37/B37*100</f>
        <v>7.0743841877375759</v>
      </c>
    </row>
    <row r="38" spans="1:4" ht="15.75" x14ac:dyDescent="0.25">
      <c r="A38" s="7" t="s">
        <v>39</v>
      </c>
      <c r="B38" s="12">
        <v>5094</v>
      </c>
      <c r="C38" s="12">
        <v>313.5</v>
      </c>
      <c r="D38" s="16">
        <f t="shared" si="2"/>
        <v>6.1542991755005891</v>
      </c>
    </row>
    <row r="39" spans="1:4" ht="15.75" x14ac:dyDescent="0.25">
      <c r="A39" s="7" t="s">
        <v>40</v>
      </c>
      <c r="B39" s="12">
        <v>52661.8</v>
      </c>
      <c r="C39" s="12">
        <v>11159.8</v>
      </c>
      <c r="D39" s="16">
        <f t="shared" si="2"/>
        <v>21.1914518683372</v>
      </c>
    </row>
    <row r="40" spans="1:4" ht="15.75" x14ac:dyDescent="0.25">
      <c r="A40" s="7" t="s">
        <v>41</v>
      </c>
      <c r="B40" s="12">
        <v>153573.9</v>
      </c>
      <c r="C40" s="12"/>
      <c r="D40" s="16">
        <f t="shared" si="2"/>
        <v>0</v>
      </c>
    </row>
    <row r="41" spans="1:4" ht="15.75" x14ac:dyDescent="0.25">
      <c r="A41" s="7" t="s">
        <v>42</v>
      </c>
      <c r="B41" s="12">
        <v>8100</v>
      </c>
      <c r="C41" s="12">
        <v>4050</v>
      </c>
      <c r="D41" s="16">
        <f t="shared" si="2"/>
        <v>50</v>
      </c>
    </row>
    <row r="42" spans="1:4" s="6" customFormat="1" ht="15.75" x14ac:dyDescent="0.25">
      <c r="A42" s="5" t="s">
        <v>61</v>
      </c>
      <c r="B42" s="11">
        <f>B43</f>
        <v>9551.5</v>
      </c>
      <c r="C42" s="11">
        <f t="shared" ref="C42:D42" si="3">C43</f>
        <v>0</v>
      </c>
      <c r="D42" s="11">
        <f t="shared" si="3"/>
        <v>0</v>
      </c>
    </row>
    <row r="43" spans="1:4" ht="15.75" x14ac:dyDescent="0.25">
      <c r="A43" s="7" t="s">
        <v>62</v>
      </c>
      <c r="B43" s="12">
        <v>9551.5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1270340.03</v>
      </c>
      <c r="C44" s="11">
        <f>SUM(C45:C49)</f>
        <v>429585</v>
      </c>
      <c r="D44" s="17">
        <f>C44/B44*100</f>
        <v>33.816536506371449</v>
      </c>
    </row>
    <row r="45" spans="1:4" ht="15.75" x14ac:dyDescent="0.25">
      <c r="A45" s="7" t="s">
        <v>43</v>
      </c>
      <c r="B45" s="12">
        <v>410104</v>
      </c>
      <c r="C45" s="12">
        <v>136581.4</v>
      </c>
      <c r="D45" s="16">
        <f t="shared" si="2"/>
        <v>33.304088718959093</v>
      </c>
    </row>
    <row r="46" spans="1:4" ht="15.75" x14ac:dyDescent="0.25">
      <c r="A46" s="7" t="s">
        <v>44</v>
      </c>
      <c r="B46" s="12">
        <v>678387.13</v>
      </c>
      <c r="C46" s="12">
        <v>224473.3</v>
      </c>
      <c r="D46" s="16">
        <f t="shared" si="2"/>
        <v>33.089262763578667</v>
      </c>
    </row>
    <row r="47" spans="1:4" ht="15.75" x14ac:dyDescent="0.25">
      <c r="A47" s="7" t="s">
        <v>59</v>
      </c>
      <c r="B47" s="12">
        <v>106616.8</v>
      </c>
      <c r="C47" s="12">
        <v>50515.4</v>
      </c>
      <c r="D47" s="16">
        <f t="shared" si="2"/>
        <v>47.380337807925201</v>
      </c>
    </row>
    <row r="48" spans="1:4" ht="15.75" x14ac:dyDescent="0.25">
      <c r="A48" s="7" t="s">
        <v>46</v>
      </c>
      <c r="B48" s="12">
        <v>34849.1</v>
      </c>
      <c r="C48" s="12">
        <v>8390.4</v>
      </c>
      <c r="D48" s="16">
        <f t="shared" si="2"/>
        <v>24.076374999641313</v>
      </c>
    </row>
    <row r="49" spans="1:4" ht="15.75" x14ac:dyDescent="0.25">
      <c r="A49" s="8" t="s">
        <v>45</v>
      </c>
      <c r="B49" s="12">
        <v>40383</v>
      </c>
      <c r="C49" s="12">
        <v>9624.5</v>
      </c>
      <c r="D49" s="16">
        <f t="shared" si="2"/>
        <v>23.833048560037639</v>
      </c>
    </row>
    <row r="50" spans="1:4" s="6" customFormat="1" ht="15.75" x14ac:dyDescent="0.25">
      <c r="A50" s="5" t="s">
        <v>22</v>
      </c>
      <c r="B50" s="11">
        <f>B51</f>
        <v>99166.2</v>
      </c>
      <c r="C50" s="11">
        <f>C51</f>
        <v>51709.2</v>
      </c>
      <c r="D50" s="17">
        <f>C50/B50*100</f>
        <v>52.143976475855681</v>
      </c>
    </row>
    <row r="51" spans="1:4" ht="15.75" x14ac:dyDescent="0.25">
      <c r="A51" s="7" t="s">
        <v>47</v>
      </c>
      <c r="B51" s="12">
        <v>99166.2</v>
      </c>
      <c r="C51" s="12">
        <v>51709.2</v>
      </c>
      <c r="D51" s="16">
        <f t="shared" si="2"/>
        <v>52.143976475855681</v>
      </c>
    </row>
    <row r="52" spans="1:4" s="6" customFormat="1" ht="15.75" x14ac:dyDescent="0.25">
      <c r="A52" s="5" t="s">
        <v>56</v>
      </c>
      <c r="B52" s="11">
        <f>B53+B54+B55</f>
        <v>123739.3</v>
      </c>
      <c r="C52" s="11">
        <f>C53+C54+C55</f>
        <v>37504.1</v>
      </c>
      <c r="D52" s="17">
        <f>C52/B52*100</f>
        <v>30.308964088208029</v>
      </c>
    </row>
    <row r="53" spans="1:4" ht="15.75" x14ac:dyDescent="0.25">
      <c r="A53" s="7" t="s">
        <v>48</v>
      </c>
      <c r="B53" s="12">
        <v>1145</v>
      </c>
      <c r="C53" s="12">
        <v>188.9</v>
      </c>
      <c r="D53" s="16">
        <f t="shared" si="2"/>
        <v>16.497816593886462</v>
      </c>
    </row>
    <row r="54" spans="1:4" ht="15.75" x14ac:dyDescent="0.25">
      <c r="A54" s="7" t="s">
        <v>49</v>
      </c>
      <c r="B54" s="12">
        <v>3585.1</v>
      </c>
      <c r="C54" s="12">
        <v>2250.3000000000002</v>
      </c>
      <c r="D54" s="16">
        <f t="shared" si="2"/>
        <v>62.768123622772031</v>
      </c>
    </row>
    <row r="55" spans="1:4" ht="15.75" x14ac:dyDescent="0.25">
      <c r="A55" s="7" t="s">
        <v>50</v>
      </c>
      <c r="B55" s="12">
        <v>119009.2</v>
      </c>
      <c r="C55" s="12">
        <v>35064.9</v>
      </c>
      <c r="D55" s="16">
        <f t="shared" si="2"/>
        <v>29.464024630028607</v>
      </c>
    </row>
    <row r="56" spans="1:4" s="6" customFormat="1" ht="15.75" x14ac:dyDescent="0.25">
      <c r="A56" s="5" t="s">
        <v>23</v>
      </c>
      <c r="B56" s="11">
        <f>B57</f>
        <v>63896</v>
      </c>
      <c r="C56" s="11">
        <f t="shared" ref="C56:D56" si="4">C57</f>
        <v>24489</v>
      </c>
      <c r="D56" s="11">
        <f t="shared" si="4"/>
        <v>38.326342807061472</v>
      </c>
    </row>
    <row r="57" spans="1:4" ht="15.75" x14ac:dyDescent="0.25">
      <c r="A57" s="7" t="s">
        <v>51</v>
      </c>
      <c r="B57" s="12">
        <v>63896</v>
      </c>
      <c r="C57" s="12">
        <v>24489</v>
      </c>
      <c r="D57" s="16">
        <f t="shared" si="2"/>
        <v>38.326342807061472</v>
      </c>
    </row>
    <row r="58" spans="1:4" s="6" customFormat="1" ht="15.75" x14ac:dyDescent="0.25">
      <c r="A58" s="5" t="s">
        <v>24</v>
      </c>
      <c r="B58" s="11">
        <f>B59+B60</f>
        <v>4547</v>
      </c>
      <c r="C58" s="11">
        <f>C59+C60</f>
        <v>1126.7</v>
      </c>
      <c r="D58" s="16">
        <f t="shared" si="2"/>
        <v>24.778975148449529</v>
      </c>
    </row>
    <row r="59" spans="1:4" ht="15.75" x14ac:dyDescent="0.25">
      <c r="A59" s="7" t="s">
        <v>52</v>
      </c>
      <c r="B59" s="12">
        <v>3500</v>
      </c>
      <c r="C59" s="12">
        <v>875</v>
      </c>
      <c r="D59" s="16">
        <f t="shared" si="2"/>
        <v>25</v>
      </c>
    </row>
    <row r="60" spans="1:4" ht="15.75" x14ac:dyDescent="0.25">
      <c r="A60" s="7" t="s">
        <v>53</v>
      </c>
      <c r="B60" s="12">
        <v>1047</v>
      </c>
      <c r="C60" s="12">
        <v>251.7</v>
      </c>
      <c r="D60" s="16">
        <f t="shared" si="2"/>
        <v>24.040114613180517</v>
      </c>
    </row>
    <row r="61" spans="1:4" s="6" customFormat="1" ht="31.5" x14ac:dyDescent="0.25">
      <c r="A61" s="5" t="s">
        <v>55</v>
      </c>
      <c r="B61" s="11">
        <f>B62+B63</f>
        <v>70252</v>
      </c>
      <c r="C61" s="11">
        <f>C62+C63</f>
        <v>27395</v>
      </c>
      <c r="D61" s="17">
        <f>C61/B61*100</f>
        <v>38.995331093776691</v>
      </c>
    </row>
    <row r="62" spans="1:4" s="6" customFormat="1" ht="31.5" x14ac:dyDescent="0.25">
      <c r="A62" s="7" t="s">
        <v>54</v>
      </c>
      <c r="B62" s="12">
        <v>65752</v>
      </c>
      <c r="C62" s="12">
        <v>27395</v>
      </c>
      <c r="D62" s="16">
        <f t="shared" si="2"/>
        <v>41.664131889524278</v>
      </c>
    </row>
    <row r="63" spans="1:4" s="6" customFormat="1" ht="15.75" x14ac:dyDescent="0.25">
      <c r="A63" s="7" t="s">
        <v>57</v>
      </c>
      <c r="B63" s="12">
        <v>4500</v>
      </c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2215342.5300000003</v>
      </c>
      <c r="C64" s="11">
        <f>C61+C58+C56+C52+C50+C44+C37+C32+C30+C28+C22+C42</f>
        <v>634984.1</v>
      </c>
      <c r="D64" s="17">
        <f>C64/B64*100</f>
        <v>28.663021243942801</v>
      </c>
    </row>
    <row r="65" spans="1:4" ht="15.75" x14ac:dyDescent="0.25">
      <c r="A65" s="5" t="s">
        <v>26</v>
      </c>
      <c r="B65" s="11">
        <f>B19-B64</f>
        <v>-204155.33000000031</v>
      </c>
      <c r="C65" s="11">
        <f>C19-C64</f>
        <v>116519.30000000005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2021-05-11T06:49:17Z</dcterms:modified>
</cp:coreProperties>
</file>