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1460" tabRatio="507" activeTab="0"/>
  </bookViews>
  <sheets>
    <sheet name="доходы " sheetId="1" r:id="rId1"/>
    <sheet name="числ" sheetId="2" r:id="rId2"/>
    <sheet name="разд, подр " sheetId="3" r:id="rId3"/>
    <sheet name="Источники" sheetId="4" r:id="rId4"/>
  </sheets>
  <definedNames>
    <definedName name="_xlnm.Print_Titles" localSheetId="2">'разд, подр '!$11:$12</definedName>
    <definedName name="_xlnm.Print_Area" localSheetId="0">'доходы '!$A$1:$E$259</definedName>
  </definedNames>
  <calcPr fullCalcOnLoad="1"/>
</workbook>
</file>

<file path=xl/sharedStrings.xml><?xml version="1.0" encoding="utf-8"?>
<sst xmlns="http://schemas.openxmlformats.org/spreadsheetml/2006/main" count="643" uniqueCount="625">
  <si>
    <t>0111</t>
  </si>
  <si>
    <t>0113</t>
  </si>
  <si>
    <t>ФИЗИЧЕСКАЯ КУЛЬТУРА И СПОРТ</t>
  </si>
  <si>
    <t>1101</t>
  </si>
  <si>
    <t xml:space="preserve">Физическая культура </t>
  </si>
  <si>
    <t>1200</t>
  </si>
  <si>
    <t>СРЕДСТВА МАССОВОЙ ИНФОРМАЦИИ</t>
  </si>
  <si>
    <t>1201</t>
  </si>
  <si>
    <t>1202</t>
  </si>
  <si>
    <t>1400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</si>
  <si>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</si>
  <si>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</si>
  <si>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0310</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</si>
  <si>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</si>
  <si>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</si>
  <si>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</si>
  <si>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компенсации затрат государства</t>
  </si>
  <si>
    <t>Другие общегосударственные вопросы</t>
  </si>
  <si>
    <t>ДОХОДЫ ОТ ПРОДАЖИ МАТЕРИАЛЬНЫХ И НЕМАТЕРИАЛЬНЫХ АКТИВОВ</t>
  </si>
  <si>
    <t>0405</t>
  </si>
  <si>
    <t>Сельское хозяйство и рыболовство</t>
  </si>
  <si>
    <t>НАЛОГИ, СБОРЫ И РЕГУЛЯРНЫЕ ПЛАТЕЖИ ЗА ПОЛЬЗОВАНИЕ ПРИРОДНЫМИ РЕСУРСАМИ</t>
  </si>
  <si>
    <t>0500</t>
  </si>
  <si>
    <t>0502</t>
  </si>
  <si>
    <t>ЖИЛИЩНО-КОММУНАЛЬНОЕ ХОЗЯЙСТВО</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</si>
  <si>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</si>
  <si>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</si>
  <si>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</si>
  <si>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НАЦИОНАЛЬНАЯ ОБОРОНА</t>
  </si>
  <si>
    <t>0200</t>
  </si>
  <si>
    <t>0203</t>
  </si>
  <si>
    <t>Мобилизационная и вневойсковая подготовка</t>
  </si>
  <si>
    <t>0703</t>
  </si>
  <si>
    <t>Дополнительное образование детей</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</si>
  <si>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</si>
  <si>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</si>
  <si>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</si>
  <si>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БЕЗВОЗМЕЗДНЫЕ ПОСТУПЛЕНИЯ ОТ ДРУГИХ БЮДЖЕТОВ БЮДЖЕТНОЙ СИСТЕМЫ РОССИЙСКОЙ ФЕДЕРАЦИИ</t>
  </si>
  <si>
    <t>Иные дотации</t>
  </si>
  <si>
    <t>1402</t>
  </si>
  <si>
    <t>РзПр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</si>
  <si>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</si>
  <si>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</si>
  <si>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</si>
  <si>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</si>
  <si>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</si>
  <si>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</si>
  <si>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</si>
  <si>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0702</t>
  </si>
  <si>
    <t>0707</t>
  </si>
  <si>
    <t>Другие вопросы в области образования</t>
  </si>
  <si>
    <t>0709</t>
  </si>
  <si>
    <t>Культура</t>
  </si>
  <si>
    <t>0409</t>
  </si>
  <si>
    <t>1000</t>
  </si>
  <si>
    <t>Социальное обеспечение населения</t>
  </si>
  <si>
    <t>1003</t>
  </si>
  <si>
    <t>1004</t>
  </si>
  <si>
    <t>1100</t>
  </si>
  <si>
    <t>0103</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</si>
  <si>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</si>
  <si>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сельскохозяйственный налог</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</si>
  <si>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</si>
  <si>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</si>
  <si>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</si>
  <si>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</si>
  <si>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0412</t>
  </si>
  <si>
    <t>Дотации на выравнивание бюджетной обеспеченности</t>
  </si>
  <si>
    <t>0505</t>
  </si>
  <si>
    <t>Другие вопросы в области жилищно-коммунального хозяйства</t>
  </si>
  <si>
    <t>Налог, взимаемый с налогоплательщиков, выбравших в качестве объекта налогообложения доходы, уменьшенные на величину расходов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</si>
  <si>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</si>
  <si>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</si>
  <si>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</si>
  <si>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</si>
  <si>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Молодежная политика</t>
  </si>
  <si>
    <t>Налог на добычу общераспространенных полезных ископаемых</t>
  </si>
  <si>
    <t>Налог на добычу полезных ископаемых</t>
  </si>
  <si>
    <t>0503</t>
  </si>
  <si>
    <t>Благоустройство</t>
  </si>
  <si>
    <t>0501</t>
  </si>
  <si>
    <t>Жилищное хозяйство</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</si>
  <si>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</si>
  <si>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</si>
  <si>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</si>
  <si>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</si>
  <si>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</si>
  <si>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</si>
  <si>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1001</t>
  </si>
  <si>
    <t>Пенсионное обеспечение</t>
  </si>
  <si>
    <t>1401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</si>
  <si>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</si>
  <si>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</si>
  <si>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</si>
  <si>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</si>
  <si>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</si>
  <si>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ПЛАТЕЖИ ПРИ ПОЛЬЗОВАНИИ ПРИРОДНЫМИ РЕСУРСАМИ</t>
  </si>
  <si>
    <t>Плата за негативное воздействие на окружающую среду</t>
  </si>
  <si>
    <t>Прочие неналоговые доходы бюджетов муниципальных районов</t>
  </si>
  <si>
    <t>Налог, взимаемый в связи с применением упрощенной системы налогообложения</t>
  </si>
  <si>
    <t>Прочие субсидии бюджетам муниципальных районов</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</si>
  <si>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</si>
  <si>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</si>
  <si>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</si>
  <si>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</si>
  <si>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</si>
  <si>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НАЛОГОВЫЕ И НЕНАЛОГОВЫЕ ДОХОДЫ</t>
  </si>
  <si>
    <t>Платежи от государственных и муниципальных унитарных предприятий</t>
  </si>
  <si>
    <t>ШТРАФЫ, САНКЦИИ, ВОЗМЕЩЕНИЕ УЩЕРБА</t>
  </si>
  <si>
    <t>ПРОЧИЕ НЕНАЛОГОВЫЕ ДОХОДЫ</t>
  </si>
  <si>
    <t>Налог, взимаемый в связи с применением патентной системы налогообложения</t>
  </si>
  <si>
    <t>Прочие межбюджетные трансферты общего характера</t>
  </si>
  <si>
    <t>1403</t>
  </si>
  <si>
    <t>Плата за размещение отходов производства и потребления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</si>
  <si>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</si>
  <si>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</si>
  <si>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</si>
  <si>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</si>
  <si>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</si>
  <si>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</si>
  <si>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</si>
  <si>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</si>
  <si>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</si>
  <si>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</si>
  <si>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</si>
  <si>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</si>
  <si>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</si>
  <si>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</si>
  <si>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</si>
  <si>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</si>
  <si>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</si>
  <si>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</si>
  <si>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</si>
  <si>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</si>
  <si>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</si>
  <si>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</si>
  <si>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</si>
  <si>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</si>
  <si>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Телевидение и радиовещание</t>
  </si>
  <si>
    <t>Плата за сбросы загрязняющих веществ в водные объекты</t>
  </si>
  <si>
    <t>(руб.)</t>
  </si>
  <si>
    <t>Коды бюджетной классификации Российской Федерации</t>
  </si>
  <si>
    <t>Наименование кода группы, подгруппы, статьи, вида источников финансирования дефицитов бюджетов, классификации операций сектора государственного управления</t>
  </si>
  <si>
    <t>Увеличение прочих остатков средств бюджета</t>
  </si>
  <si>
    <t>Поступление на счета бюджетов</t>
  </si>
  <si>
    <t>Уменьшение остатков средств бюджета</t>
  </si>
  <si>
    <t>Выбытие со счетов бюджетов</t>
  </si>
  <si>
    <t>Налог, взимаемый с налогоплательщиков, выбравших в качестве объекта налогообложения доходы</t>
  </si>
  <si>
    <t>Государственная пошлина по делам, рассматриваемым в судах общей юрисдикции, мировыми судьями</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</si>
  <si>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</si>
  <si>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неналоговые доходы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</si>
  <si>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</si>
  <si>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Доходы бюджета муниципального района Мелеузовский район Республики Башкортостан </t>
  </si>
  <si>
    <t>государственного управления, относящихся к доходам бюджета муниципального района</t>
  </si>
  <si>
    <t>Мелеузовский район Республики Башкортостан</t>
  </si>
  <si>
    <t>Коды БК</t>
  </si>
  <si>
    <t>Показатели</t>
  </si>
  <si>
    <t>Приложение № 2</t>
  </si>
  <si>
    <t>к постановлению главы Администрации</t>
  </si>
  <si>
    <t>муниципального района Мелеузовский район</t>
  </si>
  <si>
    <t>% исполнения</t>
  </si>
  <si>
    <t>0105</t>
  </si>
  <si>
    <t>Судебная система</t>
  </si>
  <si>
    <t>0408</t>
  </si>
  <si>
    <t>Транспорт</t>
  </si>
  <si>
    <t>000 01 00 00 00 00 0000 000</t>
  </si>
  <si>
    <t>000 01 05 00 00 00 0000 500</t>
  </si>
  <si>
    <t>000 01 05 02 01 05 0000 510</t>
  </si>
  <si>
    <t>000 01 05 00 00 00 0000 600</t>
  </si>
  <si>
    <t>000 01 05 02 01 05 0000 610</t>
  </si>
  <si>
    <t>Источники внутреннего финансирования дефицита бюджетов, всего</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</si>
  <si>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</si>
  <si>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</si>
  <si>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</si>
  <si>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</si>
  <si>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Доходы, поступающие в порядке возмещения расходов, понесенных в связи с эксплуатацией имущества</t>
  </si>
  <si>
    <t>Субсидии бюджетам муниципальных районов на финансовое обеспечение отдельных полномочий</t>
  </si>
  <si>
    <t>Приложение № 1</t>
  </si>
  <si>
    <t>Период</t>
  </si>
  <si>
    <t xml:space="preserve">                                               муниципального района Мелеузовский район</t>
  </si>
  <si>
    <t xml:space="preserve">                                               к постановлению главы Администрации</t>
  </si>
  <si>
    <t xml:space="preserve">                                               Приложение № 4</t>
  </si>
  <si>
    <t xml:space="preserve">                                               Республики Башкортостан</t>
  </si>
  <si>
    <t>Уточненный план</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</si>
  <si>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</si>
  <si>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с налогоплательщиков, выбравших в качестве объекта налогообложения доходы (за налоговые периоды, истекшие до 1 января 2011 года)</t>
  </si>
  <si>
    <t>Единый налог на вмененный доход для отдельных видов деятельности (за налоговые периоды, истекшие до 1 января 2011 года)</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</si>
  <si>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</si>
  <si>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</si>
  <si>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</si>
  <si>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</si>
  <si>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ВОЗВРАТ ОСТАТКОВ СУБСИДИЙ, СУБВЕНЦИЙ И ИНЫХ МЕЖБЮДЖЕТНЫХ ТРАНСФЕРТОВ, ИМЕЮЩИХ ЦЕЛЕВОЕ НАЗНАЧЕНИЕ, ПРОШЛЫХ ЛЕТ</t>
  </si>
  <si>
    <t xml:space="preserve">                                                                                      муниципального района Мелеузовский район </t>
  </si>
  <si>
    <t xml:space="preserve">                                    к постановлению главы Администрации </t>
  </si>
  <si>
    <t xml:space="preserve">                                                                                      Республики Башкортостан                                                                                 </t>
  </si>
  <si>
    <t xml:space="preserve">                                                                                      Приложение № 3                                           </t>
  </si>
  <si>
    <t>Фактические затраты на денежное содержание муниципальных служащих и заработную плату технического и обслуживающего персонала, тыс. руб.</t>
  </si>
  <si>
    <t>Среднесписочная численность муниципальных служащих, технический и обслуживающий персонал, чел.</t>
  </si>
  <si>
    <t>Среднесписочная численность работников муниципальных учреждений, чел.</t>
  </si>
  <si>
    <t>Фактические затраты на заработную плату работников муниципальных учреждений, тыс. руб.</t>
  </si>
  <si>
    <t>ОХРАНА ОКРУЖАЮЩЕЙ СРЕДЫ</t>
  </si>
  <si>
    <t>Другие вопросы в области окружающей среды</t>
  </si>
  <si>
    <t>0600</t>
  </si>
  <si>
    <t>0605</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</si>
  <si>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</si>
  <si>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</si>
  <si>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</si>
  <si>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</si>
  <si>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</si>
  <si>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</si>
  <si>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</si>
  <si>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Прочие межбюджетные трансферты, передаваемые бюджетам муниципальных районов</t>
  </si>
  <si>
    <t>Прочие безвозмездные поступления в бюджеты муниципальных районов</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</si>
  <si>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</si>
  <si>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</si>
  <si>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</si>
  <si>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</si>
  <si>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</si>
  <si>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</si>
  <si>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Прочие доходы от компенсации затрат бюджетов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</si>
  <si>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</si>
  <si>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Дотации бюджетам бюджетной системы Российской Федерации</t>
  </si>
  <si>
    <t>Субвенции бюджетам бюджетной системы Российской Федерации</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</si>
  <si>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</si>
  <si>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</si>
  <si>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</si>
  <si>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</si>
  <si>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</si>
  <si>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проведение Всероссийской переписи населения 2020 года</t>
  </si>
  <si>
    <t>Налог на имущество организаций по имуществу, входящему в Единую систему газоснабжения</t>
  </si>
  <si>
    <t>Дотации бюджетам на поддержку мер по обеспечению сбалансированности бюджетов</t>
  </si>
  <si>
    <t>1 00 00 000 00 0000 000</t>
  </si>
  <si>
    <t>1 01 00 000 00 0000 000</t>
  </si>
  <si>
    <t>1 01 02 000 01 0000 110</t>
  </si>
  <si>
    <t>1 01 02 010 01 0000 110</t>
  </si>
  <si>
    <t>1 01 02 020 01 0000 110</t>
  </si>
  <si>
    <t>1 01 02 030 01 0000 110</t>
  </si>
  <si>
    <t>1 01 02 040 01 0000 110</t>
  </si>
  <si>
    <t>1 03 00 000 00 0000 000</t>
  </si>
  <si>
    <t>1 03 02 000 01 0000 110</t>
  </si>
  <si>
    <t>1 03 02 230 01 0000 110</t>
  </si>
  <si>
    <t>1 03 02 231 01 0000 110</t>
  </si>
  <si>
    <t>1 03 02 240 01 0000 110</t>
  </si>
  <si>
    <t>1 03 02 241 01 0000 110</t>
  </si>
  <si>
    <t>1 03 02 250 01 0000 110</t>
  </si>
  <si>
    <t>1 03 02 251 01 0000 110</t>
  </si>
  <si>
    <t>1 05 00 000 00 0000 000</t>
  </si>
  <si>
    <t>1 05 01 000 00 0000 110</t>
  </si>
  <si>
    <t>1 05 01 010 01 0000 110</t>
  </si>
  <si>
    <t>1 05 01 011 01 0000 110</t>
  </si>
  <si>
    <t>1 05 01 020 01 0000 110</t>
  </si>
  <si>
    <t>1 05 01 021 01 0000 110</t>
  </si>
  <si>
    <t>1 05 02 000 02 0000 110</t>
  </si>
  <si>
    <t>1 05 02 010 02 0000 110</t>
  </si>
  <si>
    <t>1 05 03 000 01 0000 110</t>
  </si>
  <si>
    <t>1 05 03 010 01 0000 110</t>
  </si>
  <si>
    <t>1 05 04 000 02 0000 110</t>
  </si>
  <si>
    <t>1 05 04 020 02 0000 110</t>
  </si>
  <si>
    <t>1 06 00 000 00 0000 000</t>
  </si>
  <si>
    <t>1 06 02 000 02 0000 110</t>
  </si>
  <si>
    <t>1 06 02 010 02 0000 110</t>
  </si>
  <si>
    <t>1 07 00 000 00 0000 000</t>
  </si>
  <si>
    <t>1 07 01 000 01 0000 110</t>
  </si>
  <si>
    <t>1 07 01 020 01 0000 110</t>
  </si>
  <si>
    <t>1 08 00 000 00 0000 000</t>
  </si>
  <si>
    <t>1 08 03 000 01 0000 110</t>
  </si>
  <si>
    <t>1 08 03 010 01 0000 110</t>
  </si>
  <si>
    <t>1 11 00 000 00 0000 000</t>
  </si>
  <si>
    <t>1 11 05 000 00 0000 120</t>
  </si>
  <si>
    <t>1 11 05 010 00 0000 120</t>
  </si>
  <si>
    <t>1 11 05 013 05 0000 120</t>
  </si>
  <si>
    <t>1 11 05 013 13 0000 120</t>
  </si>
  <si>
    <t>1 11 05 020 00 0000 120</t>
  </si>
  <si>
    <t>1 11 05 025 05 0000 120</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</si>
  <si>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</si>
  <si>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</si>
  <si>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</si>
  <si>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</si>
  <si>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1 11 05 070 00 0000 120</t>
  </si>
  <si>
    <t>1 11 05 075 05 0000 120</t>
  </si>
  <si>
    <t>1 11 09 000 00 0000 120</t>
  </si>
  <si>
    <t>1 11 09 040 00 0000 120</t>
  </si>
  <si>
    <t>1 11 09 045 05 0000 120</t>
  </si>
  <si>
    <t>1 12 00 000 00 0000 000</t>
  </si>
  <si>
    <t>1 12 01 000 01 0000 120</t>
  </si>
  <si>
    <t>1 12 01 010 01 0000 120</t>
  </si>
  <si>
    <t>1 12 01 030 01 0000 120</t>
  </si>
  <si>
    <t>1 12 01 040 01 0000 120</t>
  </si>
  <si>
    <t>1 12 01 041 01 0000 120</t>
  </si>
  <si>
    <t>Плата за размещение отходов производства</t>
  </si>
  <si>
    <t>1 12 01 042 01 0000 120</t>
  </si>
  <si>
    <t>Плата за размещение твердых коммунальных отходов</t>
  </si>
  <si>
    <t>1 13 00 000 00 0000 000</t>
  </si>
  <si>
    <t>ДОХОДЫ ОТ ОКАЗАНИЯ ПЛАТНЫХ УСЛУГ И КОМПЕНСАЦИИ ЗАТРАТ ГОСУДАРСТВА</t>
  </si>
  <si>
    <t>1 13 02 000 00 0000 130</t>
  </si>
  <si>
    <t>1 13 02 060 00 0000 130</t>
  </si>
  <si>
    <t>1 13 02 065 05 0000 130</t>
  </si>
  <si>
    <t>1 14 00 000 00 0000 000</t>
  </si>
  <si>
    <t>1 14 02 000 00 0000 000</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</si>
  <si>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</si>
  <si>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</si>
  <si>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</si>
  <si>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</si>
  <si>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</si>
  <si>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1 14 06 010 00 0000 430</t>
  </si>
  <si>
    <t>1 14 06 013 05 0000 430</t>
  </si>
  <si>
    <t>1 14 06 013 13 0000 430</t>
  </si>
  <si>
    <t>1 16 00 000 00 0000 000</t>
  </si>
  <si>
    <t>1 16 02 000 02 0000 140</t>
  </si>
  <si>
    <t>Административные штрафы, установленные законами субъектов Российской Федерации об административных правонарушениях</t>
  </si>
  <si>
    <t>1 16 02 020 02 0000 140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</si>
  <si>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</si>
  <si>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1 16 07 000 00 0000 140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</si>
  <si>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</si>
  <si>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1 16 07 010 00 0000 140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</si>
  <si>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</si>
  <si>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1 16 07 010 05 0000 140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</si>
  <si>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</si>
  <si>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1 16 10 000 00 0000 140</t>
  </si>
  <si>
    <t>Платежи в целях возмещения причиненного ущерба (убытков)</t>
  </si>
  <si>
    <t>1 16 10 100 00 0000 140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</si>
  <si>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</si>
  <si>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1 16 10 100 05 0000 140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</si>
  <si>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</si>
  <si>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</si>
  <si>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</si>
  <si>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</si>
  <si>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</si>
  <si>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1 17 00 000 00 0000 000</t>
  </si>
  <si>
    <t>1 17 05 000 00 0000 180</t>
  </si>
  <si>
    <t>1 17 05 050 05 0000 180</t>
  </si>
  <si>
    <t>2 00 00 000 00 0000 000</t>
  </si>
  <si>
    <t>2 02 00 000 00 0000 000</t>
  </si>
  <si>
    <t>2 02 10 000 00 0000 150</t>
  </si>
  <si>
    <t>2 02 15 001 00 0000 150</t>
  </si>
  <si>
    <t>2 02 15 001 05 0000 150</t>
  </si>
  <si>
    <t>Дотации бюджетам муниципальных районов на выравнивание бюджетной обеспеченности из бюджета субъекта Российской Федерации</t>
  </si>
  <si>
    <t>2 02 15 002 00 0000 150</t>
  </si>
  <si>
    <t>2 02 15 002 05 0000 150</t>
  </si>
  <si>
    <t>2 02 20 000 00 0000 150</t>
  </si>
  <si>
    <t>2 02 20 216 05 0000 150</t>
  </si>
  <si>
    <t>2 02 20 216 05 7216 150</t>
  </si>
  <si>
    <t>Субсидии бюджетам муниципальных районов на содержание, ремонт, капитальный ремонт, строительство и реконструкцию автомобильных дорог общего пользования местного значения</t>
  </si>
  <si>
    <t>2 02 25 097 05 0000 150</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</si>
  <si>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</si>
  <si>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2 02 25 304 05 0000 150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</si>
  <si>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</si>
  <si>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2 02 25 497 05 0000 150</t>
  </si>
  <si>
    <t>2 02 25 555 05 0000 150</t>
  </si>
  <si>
    <t>2 02 25 576 05 0000 150</t>
  </si>
  <si>
    <t>Субсидии бюджетам муниципальных районов на обеспечение комплексного развития сельских территорий</t>
  </si>
  <si>
    <t>2 02 27 576 05 0000 150</t>
  </si>
  <si>
    <t>2 02 29 998 05 0000 150</t>
  </si>
  <si>
    <t>2 02 29 999 05 0000 150</t>
  </si>
  <si>
    <t>2 02 29 999 05 7204 150</t>
  </si>
  <si>
    <t>Прочие субсидии бюджетам муниципальных районов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</si>
  <si>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2 02 29 999 05 7205 150</t>
  </si>
  <si>
    <t>Прочие субсидии бюджетам муниципальных районов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</si>
  <si>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2 02 29 999 05 7208 150</t>
  </si>
  <si>
    <t>2 02 29 999 05 7211 150</t>
  </si>
  <si>
    <t>Прочие субсидии бюджетам муниципальных районов на 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t>
  </si>
  <si>
    <t>2 02 29 999 05 7235 150</t>
  </si>
  <si>
    <t>Прочие субсидии бюджетам муниципальных районов на 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подготовку объектов коммунального хозяйства к работе в осенне-зимний период</t>
  </si>
  <si>
    <t>2 02 29 999 05 7248 150</t>
  </si>
  <si>
    <t>Прочие субсидии бюджетам муниципальных районов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</si>
  <si>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2 02 29 999 05 7252 150</t>
  </si>
  <si>
    <t>Прочие субсидии бюджетам муниципальных районов на реализация мероприятий по развитию образовательных организациях</t>
  </si>
  <si>
    <t>2 02 29 999 05 7255 150</t>
  </si>
  <si>
    <t>Прочие субсидии бюджетам муниципальных районов на проведение комплексных кадастровых работ</t>
  </si>
  <si>
    <t>2 02 29 999 05 7265 150</t>
  </si>
  <si>
    <t>Прочие субсидии бюджетам муниципальных районов на 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</si>
  <si>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2 02 30 000 00 0000 150</t>
  </si>
  <si>
    <t>2 02 30 024 05 0000 150</t>
  </si>
  <si>
    <t>2 02 30 024 05 7302 150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</si>
  <si>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</si>
  <si>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2 02 30 024 05 7303 150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</si>
  <si>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</si>
  <si>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2 02 30 024 05 7304 150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</si>
  <si>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</si>
  <si>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2 02 30 024 05 7305 150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</si>
  <si>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</si>
  <si>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2 02 30 024 05 7306 150</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</si>
  <si>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t>
  </si>
  <si>
    <t>2 02 30 024 05 7307 150</t>
  </si>
  <si>
    <t>Субвенции бюджетам муниципальных районов на осуществление государственных полномочий по расчету и предоставлению дотаций бюджетам поселений</t>
  </si>
  <si>
    <t>2 02 30 024 05 7308 150</t>
  </si>
  <si>
    <t>Субвенции бюджетам муниципальных районов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</si>
  <si>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2 02 30 024 05 7309 150</t>
  </si>
  <si>
    <t>Субвенции бюджетам муниципальных районов на осуществление государственных полномочий по созданию и обеспечению деятельности административных комиссий</t>
  </si>
  <si>
    <t>2 02 30 024 05 7310 150</t>
  </si>
  <si>
    <t>Субвенции бюджетам муниципальных районов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</si>
  <si>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2 02 30 024 05 7314 150</t>
  </si>
  <si>
    <t>Субвенции бюджетам муниципальных районов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</si>
  <si>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2 02 30 024 05 7315 150</t>
  </si>
  <si>
    <t>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</si>
  <si>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2 02 30 024 05 7316 150</t>
  </si>
  <si>
    <t>Субвенции бюджетам муниципальных районов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</si>
  <si>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2 02 30 024 05 7317 150</t>
  </si>
  <si>
    <t>Субвенции бюджетам муниципальных районов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</si>
  <si>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2 02 30 024 05 7318 150</t>
  </si>
  <si>
    <t>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</si>
  <si>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2 02 30 024 05 7319 150</t>
  </si>
  <si>
    <t>Субвенции бюджетам муниципальных районов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</si>
  <si>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2 02 30 024 05 7321 150</t>
  </si>
  <si>
    <t>Субвенции бюджетам муниципальных районов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</si>
  <si>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2 02 30 024 05 7330 150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</si>
  <si>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</si>
  <si>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2 02 30 024 05 7331 150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</si>
  <si>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</si>
  <si>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2 02 30 024 05 7334 150</t>
  </si>
  <si>
    <t>Субвенции бюджетам муниципальных районов на осуществление государственных полномочий по организации мероприятий при осуществлении деятельности по обращению с животными без владельцев</t>
  </si>
  <si>
    <t>2 02 30 024 05 7335 150</t>
  </si>
  <si>
    <t>Субвенции бюджетам муниципальных районов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</si>
  <si>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2 02 30 024 05 7336 150</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</si>
  <si>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</si>
  <si>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2 02 30 024 05 7337 150</t>
  </si>
  <si>
    <t>Субвенции бюджетам муниципальных районов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</si>
  <si>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2 02 30 029 05 0000 150</t>
  </si>
  <si>
    <t>2 02 35 082 05 0000 150</t>
  </si>
  <si>
    <t>2 02 35 118 05 0000 150</t>
  </si>
  <si>
    <t>2 02 35 120 05 0000 150</t>
  </si>
  <si>
    <t>2 02 35 260 05 0000 150</t>
  </si>
  <si>
    <t>2 02 35 469 05 0000 150</t>
  </si>
  <si>
    <t>2 02 40 000 00 0000 150</t>
  </si>
  <si>
    <t>2 02 40 014 05 0000 150</t>
  </si>
  <si>
    <t>2 02 45 303 05 0000 150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</si>
  <si>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</si>
  <si>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2 02 45 424 05 0000 150</t>
  </si>
  <si>
    <t>Межбюджетные трансферты, передаваемые бюджетам муниципальных районов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</si>
  <si>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2 02 49 999 05 0000 150</t>
  </si>
  <si>
    <t>2 02 49 999 05 5424 150</t>
  </si>
  <si>
    <t>Прочие межбюджетные трансферты, передаваемые бюджетам муниципальных районов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</si>
  <si>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2 02 49 999 05 7404 150</t>
  </si>
  <si>
    <t>2 07 00 000 00 0000 000</t>
  </si>
  <si>
    <t>2 18 00 000 00 0000 000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</si>
  <si>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</si>
  <si>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2 18 00 000 00 0000 150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</si>
  <si>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</si>
  <si>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2 18 00 000 05 0000 150</t>
  </si>
  <si>
    <t>2 18 60 010 05 0000 150</t>
  </si>
  <si>
    <t>2 19 00 000 00 0000 000</t>
  </si>
  <si>
    <t>2 19 00 000 05 0000 150</t>
  </si>
  <si>
    <t>2 19 25 304 05 0000 150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</si>
  <si>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</si>
  <si>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2 19 45 303 05 0000 150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</si>
  <si>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t>
  </si>
  <si>
    <t>2 19 60 010 05 0000 150</t>
  </si>
  <si>
    <t>Минимальный налог, зачисляемый в бюджеты субъектов Российской Федерации (за налоговые периоды, истекшие до 1 января 2016 года)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</si>
  <si>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</si>
  <si>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</si>
  <si>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</si>
  <si>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</si>
  <si>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</si>
  <si>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</si>
  <si>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</si>
  <si>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</si>
  <si>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</si>
  <si>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</si>
  <si>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</si>
  <si>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</si>
  <si>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</si>
  <si>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</si>
  <si>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</si>
  <si>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</si>
  <si>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</si>
  <si>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</si>
  <si>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</si>
  <si>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</si>
  <si>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</si>
  <si>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</si>
  <si>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</si>
  <si>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1 03 02 260 01 0000 110</t>
  </si>
  <si>
    <t>1 03 02 261 01 0000 110</t>
  </si>
  <si>
    <t>1 05 01 012 01 0000 110</t>
  </si>
  <si>
    <t>1 05 01 050 01 0000 110</t>
  </si>
  <si>
    <t>1 05 02 020 02 0000 110</t>
  </si>
  <si>
    <t>1 06 02 020 02 0000 110</t>
  </si>
  <si>
    <t>1 11 07 000 00 0000 120</t>
  </si>
  <si>
    <t>1 11 07 015 05 0000 120</t>
  </si>
  <si>
    <t>1 13 02 995 05 0000 130</t>
  </si>
  <si>
    <t>1 14 06 300 00 0000 430</t>
  </si>
  <si>
    <t>1 14 06 310 00 0000 430</t>
  </si>
  <si>
    <t>1 14 06 313 05 0000 430</t>
  </si>
  <si>
    <t>1 14 06 313 13 0000 430</t>
  </si>
  <si>
    <t xml:space="preserve">1 16 01 000 01 0000 140 </t>
  </si>
  <si>
    <t xml:space="preserve">1 16 01 050 01 0000 140 </t>
  </si>
  <si>
    <t xml:space="preserve">1 16 01 053 01 0000 140 </t>
  </si>
  <si>
    <t xml:space="preserve">1 16 01 060 01 0000 140 </t>
  </si>
  <si>
    <t xml:space="preserve">1 16 01 063 01 0000 140 </t>
  </si>
  <si>
    <t xml:space="preserve">1 16 01 070 01 0000 140 </t>
  </si>
  <si>
    <t xml:space="preserve">1 16 01 073 01 0000 140 </t>
  </si>
  <si>
    <t xml:space="preserve">1 16 01 074 01 0000 140 </t>
  </si>
  <si>
    <t xml:space="preserve">1 16 01 080 01 0000 140 </t>
  </si>
  <si>
    <t xml:space="preserve">1 16 01 084 01 0000 140 </t>
  </si>
  <si>
    <t xml:space="preserve">1 16 01 140 01 0000 140 </t>
  </si>
  <si>
    <t xml:space="preserve">1 16 01 143 01 0000 140 </t>
  </si>
  <si>
    <t xml:space="preserve">1 16 01 150 01 0000 140 </t>
  </si>
  <si>
    <t xml:space="preserve">1 16 01 153 01 0000 140 </t>
  </si>
  <si>
    <t xml:space="preserve">1 16 01 170 01 0000 140 </t>
  </si>
  <si>
    <t xml:space="preserve">1 16 01 173 01 0000 140 </t>
  </si>
  <si>
    <t xml:space="preserve">1 16 01 190 01 0000 140 </t>
  </si>
  <si>
    <t xml:space="preserve">1 16 01 193 01 0000 140 </t>
  </si>
  <si>
    <t xml:space="preserve">1 16 01 200 01 0000 140 </t>
  </si>
  <si>
    <t xml:space="preserve">1 16 01 203 01 0000 140 </t>
  </si>
  <si>
    <t xml:space="preserve">1 16 10 129 01 0000 140 </t>
  </si>
  <si>
    <t xml:space="preserve">1 16 11 000 01 0000 140 </t>
  </si>
  <si>
    <t xml:space="preserve">1 16 11 050 01 0000 140 </t>
  </si>
  <si>
    <t>Защита населения и территории от чрезвычайных ситуаций природного и техногенного характера, пожарная безопасность</t>
  </si>
  <si>
    <t>ОБРАЗОВАНИЕ</t>
  </si>
  <si>
    <t xml:space="preserve">Исполнено </t>
  </si>
  <si>
    <t>1 01 02 080 01 0000 110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</si>
  <si>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</si>
  <si>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1 11 09 080 00 0000 120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</si>
  <si>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</si>
  <si>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1 11 09 080 05 0000 120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</si>
  <si>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</si>
  <si>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1 12 01 070 01 0000 120</t>
  </si>
  <si>
    <t>Плата за выбросы загрязняющих веществ, образующихся при сжигании на факельных установках и (или) рассеивании попутного нефтяного газа</t>
  </si>
  <si>
    <t>1 13 02 990 00 0000 130</t>
  </si>
  <si>
    <t>Прочие доходы от компенсации затрат государства</t>
  </si>
  <si>
    <t>1 17 01 000 00 0000 180</t>
  </si>
  <si>
    <t>Невыясненные поступления</t>
  </si>
  <si>
    <t>1 17 01 050 05 0000 180</t>
  </si>
  <si>
    <t>Невыясненные поступления, зачисляемые в бюджеты муниципальных районов</t>
  </si>
  <si>
    <t>2 07 05 000 05 0000 150</t>
  </si>
  <si>
    <t>2 07 05 030 05 0000 150</t>
  </si>
  <si>
    <t>2 07 05 030 05 6370 150</t>
  </si>
  <si>
    <t>Прочие безвозмездные поступления в бюджеты муниципальных районов (Поступления в бюджеты муниципальных образований от физических лиц на реализацию мероприятий по обеспечению комплексного развития сельских территорий)</t>
  </si>
  <si>
    <t>Управляющий делами                                                                  И.Р. Мулюков</t>
  </si>
  <si>
    <t>Управляющий делами                                                                                                              И.Р. Мулюков</t>
  </si>
  <si>
    <t>Управлшяющий делами                                                                               И.Р. Мулюков</t>
  </si>
  <si>
    <t>102</t>
  </si>
  <si>
    <t>ЗАДОЛЖЕННОСТЬ И ПЕРЕРАСЧЕТЫ ПО ОТМЕНЕННЫМ НАЛОГАМ, СБОРАМ И ИНЫМ ОБЯЗАТЕЛЬНЫМ ПЛАТЕЖАМ</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</si>
  <si>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</si>
  <si>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</si>
  <si>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</si>
  <si>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</si>
  <si>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</si>
  <si>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</si>
  <si>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</si>
  <si>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Платежи в целях возмещения ущерба при расторжении муниципального контракта в связи с односторонним отказом исполнителя (подрядчика) от его исполнения</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</si>
  <si>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</si>
  <si>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Инициативные платежи</t>
  </si>
  <si>
    <t>Инициативные платежи, зачисляемые в бюджеты муниципальных районов</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</si>
  <si>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</si>
  <si>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</si>
  <si>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</si>
  <si>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</si>
  <si>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на реализацию программ формирования современной городской среды</t>
  </si>
  <si>
    <t>Субсидии бюджетам на обеспечение комплексного развития сельских территорий</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</si>
  <si>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</si>
  <si>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на финансовое обеспечение отдельных полномочий</t>
  </si>
  <si>
    <t>Прочие субсидии</t>
  </si>
  <si>
    <t>Субвенции местным бюджетам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</si>
  <si>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</si>
  <si>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</si>
  <si>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</si>
  <si>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</si>
  <si>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</si>
  <si>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на проведение Всероссийской переписи населения 2020 года</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</si>
  <si>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</si>
  <si>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</si>
  <si>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</si>
  <si>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Прочие межбюджетные трансферты, передаваемые бюджетам</t>
  </si>
  <si>
    <t>ПРОЧИЕ БЕЗВОЗМЕЗДНЫЕ ПОСТУПЛЕНИЯ</t>
  </si>
  <si>
    <t>2 02 20 216 00 0000 150</t>
  </si>
  <si>
    <t>2 02 25 097 00 0000 150</t>
  </si>
  <si>
    <t>2 02 25 304 00 0000 150</t>
  </si>
  <si>
    <t>2 02 25 497 00 0000 150</t>
  </si>
  <si>
    <t>2 02 25 555 00 0000 150</t>
  </si>
  <si>
    <t>2 02 25 576 00 0000 150</t>
  </si>
  <si>
    <t>2 02 27 576 00 0000 150</t>
  </si>
  <si>
    <t>2 02 29 998 00 0000 150</t>
  </si>
  <si>
    <t>2 02 29 999 00 0000 150</t>
  </si>
  <si>
    <t>Прочие субсидии бюджетам муниципальных районов на 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</si>
  <si>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2 02 29 999 05 7247 150</t>
  </si>
  <si>
    <t>Прочие субсидии бюджетам муниципальных районов на проекты развития общественной инфраструктуры, основанные на местных инициативах</t>
  </si>
  <si>
    <t>2 02 30 024 00 0000 150</t>
  </si>
  <si>
    <t>2 02 30 029 00 0000 150</t>
  </si>
  <si>
    <t>2 02 35 082 00 0000 150</t>
  </si>
  <si>
    <t>2 02 35 118 00 0000 150</t>
  </si>
  <si>
    <t>2 02 35 120 00 0000 150</t>
  </si>
  <si>
    <t>2 02 35 260 00 0000 150</t>
  </si>
  <si>
    <t>2 02 35 469 00 0000 150</t>
  </si>
  <si>
    <t>2 02 40 014 00 0000 150</t>
  </si>
  <si>
    <t>2 02 45 303 00 0000 150</t>
  </si>
  <si>
    <t>2 02 45 424 00 0000 150</t>
  </si>
  <si>
    <t>2 02 49 999 00 0000 150</t>
  </si>
  <si>
    <t>Прочие межбюджетные трансферты, передаваемые бюджетам муниципальных районов (мероприятия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</si>
  <si>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1 16 10 080 00 0000 140</t>
  </si>
  <si>
    <t>1 16 10 081 05 0000 140</t>
  </si>
  <si>
    <t>1 16 01 083 01 0000 140</t>
  </si>
  <si>
    <t>1 11 05 300 00 0000 120</t>
  </si>
  <si>
    <t>1 11 05 310 00 0000 120</t>
  </si>
  <si>
    <t>1 09 00 000 00 0000 000</t>
  </si>
  <si>
    <t>1 09 07 000 00 0000 110</t>
  </si>
  <si>
    <t>1 09 07 030 00 0000 110</t>
  </si>
  <si>
    <t>1 09 07 033 05 0000 110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</si>
  <si>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</si>
  <si>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Субсидии бюджетам на поддержку отрасли культуры</t>
  </si>
  <si>
    <t>Субсидии бюджетам муниципальных районов на поддержку отрасли культуры</t>
  </si>
  <si>
    <t>Прочие субсидии бюджетам муниципальных районов (поддержка мероприятий муниципальных программ развития субъектов малого и среднего предпринимательства, а также физических лиц, применяющих специальный налоговый режим «Налог на профессиональный доход»)</t>
  </si>
  <si>
    <t>Прочие субсидии бюджетам муниципальных районов (проведение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Республики Башкортостан)</t>
  </si>
  <si>
    <t>1 05 01 022 01 0000 110</t>
  </si>
  <si>
    <t>1 11 05 314 10 0000 120</t>
  </si>
  <si>
    <t>1 17 15 000 00 0000 150</t>
  </si>
  <si>
    <t>1 17 15 030 05 0000 150</t>
  </si>
  <si>
    <t>2 02 25 519 00 0000 150</t>
  </si>
  <si>
    <t>2 02 25 519 05 0000 150</t>
  </si>
  <si>
    <t>2 02 29 999 05 7249 150</t>
  </si>
  <si>
    <t>2 02 29 999 05 7272 150</t>
  </si>
  <si>
    <t>2 02 49 999 05 7408 150</t>
  </si>
  <si>
    <t>2 02 49 999 05 7409 150</t>
  </si>
  <si>
    <t>Прочие межбюджетные трансферты, передаваемые бюджетам муниципальных районов (премирование муниципальных образований Республики Башкортостан по итогам конкурса "Лучшее муниципальное образование Республики Башкортостан")</t>
  </si>
  <si>
    <t>Прочие межбюджетные трансферты, передаваемые бюджетам муниципальных районов (премирование победителей по итогам ежегодного республиканского конкурса "Лучший объект по содержанию многоквартирных домов и благоустройству придомовых территорий")</t>
  </si>
  <si>
    <t>Управляющий делами</t>
  </si>
  <si>
    <t>И.Р.Мулюков</t>
  </si>
  <si>
    <t xml:space="preserve">за 2021 год по кодам видов доходов, подвидов доходов, классификации операций сектора </t>
  </si>
  <si>
    <t>Расходы бюджета муниципального района Мелеузовский район Республики Башкортостан за                                                                 2021 год</t>
  </si>
  <si>
    <t>Источники финансирования дефицита бюджета муниципального района Мелеузовский район Республики Башкортостан за 2021 год</t>
  </si>
  <si>
    <t>Сведения о численности муниципальных служащих органов местного скамоуправления муниципального района Мелеузовский район Республики Башкортостан, работников муниципальных учреждений с указанием фактических затрат на их заработную плату за 2021 год</t>
  </si>
  <si>
    <t>2021 год</t>
  </si>
  <si>
    <t>от  22.02.2022 года № 173</t>
  </si>
  <si>
    <t xml:space="preserve">                                                                                      от  22.02.2022 года № 173</t>
  </si>
  <si>
    <t xml:space="preserve">                                               от  22.02.2022 года № 173</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</si>
</sst>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quot; &quot;;\-#,##0&quot; &quot;"/>
    <numFmt numFmtId="183" formatCode="#,##0&quot; &quot;;[Red]\-#,##0&quot; &quot;"/>
    <numFmt numFmtId="184" formatCode="#,##0.00&quot; &quot;;\-#,##0.00&quot; &quot;"/>
    <numFmt numFmtId="185" formatCode="#,##0.00&quot; &quot;;[Red]\-#,##0.00&quot; &quot;"/>
    <numFmt numFmtId="186" formatCode="_-* #,##0&quot; &quot;_-;\-* #,##0&quot; &quot;_-;_-* &quot;-&quot;&quot; &quot;_-;_-@_-"/>
    <numFmt numFmtId="187" formatCode="_-* #,##0_ _-;\-* #,##0_ _-;_-* &quot;-&quot;_ _-;_-@_-"/>
    <numFmt numFmtId="188" formatCode="_-* #,##0.00&quot; &quot;_-;\-* #,##0.00&quot; &quot;_-;_-* &quot;-&quot;??&quot; &quot;_-;_-@_-"/>
    <numFmt numFmtId="189" formatCode="_-* #,##0.00_ _-;\-* #,##0.00_ _-;_-* &quot;-&quot;??_ _-;_-@_-"/>
    <numFmt numFmtId="190" formatCode="&quot;Да&quot;;&quot;Да&quot;;&quot;Нет&quot;"/>
    <numFmt numFmtId="191" formatCode="&quot;Истина&quot;;&quot;Истина&quot;;&quot;Ложь&quot;"/>
    <numFmt numFmtId="192" formatCode="&quot;Вкл&quot;;&quot;Вкл&quot;;&quot;Выкл&quot;"/>
    <numFmt numFmtId="193" formatCode="0.000"/>
    <numFmt numFmtId="194" formatCode="0.0"/>
    <numFmt numFmtId="195" formatCode="[$-FC19]d\ mmmm\ yyyy\ &quot;г.&quot;"/>
    <numFmt numFmtId="196" formatCode="#&quot; &quot;##0"/>
    <numFmt numFmtId="197" formatCode="[$€-2]\ ###,000_);[Red]\([$€-2]\ ###,000\)"/>
    <numFmt numFmtId="198" formatCode="0.0000"/>
    <numFmt numFmtId="199" formatCode="0.00000"/>
    <numFmt numFmtId="200" formatCode="0.000000"/>
    <numFmt numFmtId="201" formatCode="#,##0.0"/>
    <numFmt numFmtId="202" formatCode="#,##0.000"/>
    <numFmt numFmtId="203" formatCode="#,##0.0000"/>
    <numFmt numFmtId="204" formatCode="0.0%"/>
    <numFmt numFmtId="205" formatCode="#,##0.00_ ;[Red]\-#,##0.00\ "/>
    <numFmt numFmtId="206" formatCode="dd\.mm\.yyyy\ hh:mm:ss"/>
    <numFmt numFmtId="207" formatCode="_(&quot;$&quot;* #,##0_);_(&quot;$&quot;* \(#,##0\);_(&quot;$&quot;* &quot;-&quot;_);_(@_)"/>
    <numFmt numFmtId="208" formatCode="_(&quot;$&quot;* #,##0.00_);_(&quot;$&quot;* \(#,##0.00\);_(&quot;$&quot;* &quot;-&quot;??_);_(@_)"/>
  </numFmts>
  <fonts count="53">
    <font>
      <sz val="10"/>
      <name val="Arial Cyr"/>
      <family val="0"/>
    </font>
    <font>
      <sz val="11"/>
      <name val="Times New Roman"/>
      <family val="1"/>
    </font>
    <font>
      <sz val="12"/>
      <name val="Times New Roman"/>
      <family val="1"/>
    </font>
    <font>
      <u val="single"/>
      <sz val="10"/>
      <color indexed="12"/>
      <name val="Arial Cyr"/>
      <family val="0"/>
    </font>
    <font>
      <u val="single"/>
      <sz val="10"/>
      <color indexed="36"/>
      <name val="Arial Cyr"/>
      <family val="0"/>
    </font>
    <font>
      <sz val="8"/>
      <name val="Arial Cyr"/>
      <family val="0"/>
    </font>
    <font>
      <b/>
      <sz val="12"/>
      <name val="Times New Roman"/>
      <family val="1"/>
    </font>
    <font>
      <sz val="12"/>
      <color indexed="8"/>
      <name val="Times New Roman"/>
      <family val="1"/>
    </font>
    <font>
      <b/>
      <sz val="8"/>
      <name val="Times New Roman"/>
      <family val="1"/>
    </font>
    <font>
      <sz val="8"/>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8"/>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rgb="FF000000"/>
      <name val="Times New Roman"/>
      <family val="1"/>
    </font>
    <font>
      <sz val="8"/>
      <color rgb="FF00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rgb="FF000000"/>
      </left>
      <right style="thin">
        <color rgb="FF000000"/>
      </right>
      <top>
        <color indexed="63"/>
      </top>
      <bottom>
        <color indexed="63"/>
      </bottom>
    </border>
    <border>
      <left style="thin">
        <color rgb="FF000000"/>
      </left>
      <right/>
      <top/>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 fillId="0" borderId="0" applyNumberFormat="0" applyFill="0" applyBorder="0" applyAlignment="0" applyProtection="0"/>
    <xf numFmtId="0" fontId="3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0" fillId="0" borderId="0">
      <alignment/>
      <protection/>
    </xf>
    <xf numFmtId="0" fontId="44" fillId="0" borderId="0">
      <alignment/>
      <protection/>
    </xf>
    <xf numFmtId="0" fontId="11" fillId="0" borderId="0">
      <alignment/>
      <protection/>
    </xf>
    <xf numFmtId="0" fontId="10" fillId="0" borderId="0">
      <alignment/>
      <protection/>
    </xf>
    <xf numFmtId="0" fontId="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1" borderId="0" applyNumberFormat="0" applyBorder="0" applyAlignment="0" applyProtection="0"/>
  </cellStyleXfs>
  <cellXfs count="148">
    <xf numFmtId="0" fontId="0" fillId="0" borderId="0" xfId="0" applyAlignment="1">
      <alignment/>
    </xf>
    <xf numFmtId="0" fontId="0" fillId="0" borderId="0" xfId="0" applyFill="1" applyAlignment="1">
      <alignment vertical="center" wrapText="1"/>
    </xf>
    <xf numFmtId="0" fontId="2" fillId="0" borderId="10" xfId="0" applyFont="1" applyFill="1" applyBorder="1" applyAlignment="1">
      <alignment horizontal="left" vertical="top" wrapText="1"/>
    </xf>
    <xf numFmtId="0" fontId="7" fillId="0" borderId="10" xfId="0" applyFont="1" applyFill="1" applyBorder="1" applyAlignment="1">
      <alignment vertical="top" wrapText="1"/>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194" fontId="6" fillId="0" borderId="0" xfId="0" applyNumberFormat="1" applyFont="1" applyFill="1" applyBorder="1" applyAlignment="1">
      <alignment vertical="center" wrapText="1"/>
    </xf>
    <xf numFmtId="49" fontId="6" fillId="0" borderId="0" xfId="0" applyNumberFormat="1" applyFont="1" applyFill="1" applyBorder="1" applyAlignment="1">
      <alignment horizontal="left" vertical="center" wrapText="1"/>
    </xf>
    <xf numFmtId="1" fontId="6"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1" fontId="2" fillId="0" borderId="0" xfId="0" applyNumberFormat="1" applyFont="1" applyFill="1" applyBorder="1" applyAlignment="1">
      <alignment horizontal="center" vertical="center" wrapText="1"/>
    </xf>
    <xf numFmtId="194" fontId="2" fillId="0" borderId="0" xfId="0" applyNumberFormat="1" applyFont="1" applyFill="1" applyBorder="1" applyAlignment="1">
      <alignment vertical="center" wrapText="1"/>
    </xf>
    <xf numFmtId="202" fontId="2" fillId="0" borderId="0" xfId="0" applyNumberFormat="1" applyFont="1" applyFill="1" applyBorder="1" applyAlignment="1">
      <alignment vertical="center" wrapText="1"/>
    </xf>
    <xf numFmtId="1" fontId="2" fillId="0" borderId="0" xfId="0" applyNumberFormat="1" applyFont="1" applyFill="1" applyBorder="1" applyAlignment="1">
      <alignment vertical="center" wrapText="1"/>
    </xf>
    <xf numFmtId="0" fontId="2" fillId="0" borderId="0" xfId="0" applyFont="1" applyFill="1" applyAlignment="1">
      <alignment horizontal="center" vertical="center"/>
    </xf>
    <xf numFmtId="0" fontId="6" fillId="0" borderId="0" xfId="0" applyFont="1" applyFill="1" applyAlignment="1">
      <alignment horizontal="center" vertical="center" wrapText="1"/>
    </xf>
    <xf numFmtId="0" fontId="9" fillId="0" borderId="0" xfId="0" applyFont="1" applyFill="1" applyAlignment="1">
      <alignment horizontal="right" vertical="center" wrapText="1"/>
    </xf>
    <xf numFmtId="0" fontId="2" fillId="0" borderId="0" xfId="0" applyFont="1" applyFill="1" applyAlignment="1">
      <alignment horizontal="left" vertical="center"/>
    </xf>
    <xf numFmtId="0" fontId="2" fillId="0" borderId="0" xfId="0" applyFont="1" applyAlignment="1">
      <alignment horizontal="center" vertical="center"/>
    </xf>
    <xf numFmtId="4" fontId="6" fillId="0" borderId="10"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0" fontId="2" fillId="0" borderId="0" xfId="0" applyFont="1" applyFill="1" applyBorder="1" applyAlignment="1">
      <alignment vertical="top" wrapText="1"/>
    </xf>
    <xf numFmtId="0" fontId="2" fillId="0" borderId="10" xfId="0" applyFont="1" applyFill="1" applyBorder="1" applyAlignment="1">
      <alignment horizontal="center" vertical="top" wrapText="1"/>
    </xf>
    <xf numFmtId="0" fontId="1" fillId="0" borderId="0" xfId="0" applyFont="1" applyFill="1" applyBorder="1" applyAlignment="1">
      <alignment vertical="top" wrapText="1"/>
    </xf>
    <xf numFmtId="0" fontId="6" fillId="0" borderId="10" xfId="0" applyFont="1" applyFill="1" applyBorder="1" applyAlignment="1">
      <alignment vertical="top" wrapText="1"/>
    </xf>
    <xf numFmtId="0" fontId="2" fillId="0" borderId="10" xfId="0" applyFont="1" applyFill="1" applyBorder="1" applyAlignment="1">
      <alignment vertical="top" wrapText="1"/>
    </xf>
    <xf numFmtId="0" fontId="6" fillId="0" borderId="0" xfId="0" applyFont="1" applyFill="1" applyBorder="1" applyAlignment="1">
      <alignment vertical="top" wrapText="1"/>
    </xf>
    <xf numFmtId="201" fontId="6" fillId="0" borderId="10" xfId="0" applyNumberFormat="1" applyFont="1" applyFill="1" applyBorder="1" applyAlignment="1">
      <alignment horizontal="right" vertical="center" wrapText="1"/>
    </xf>
    <xf numFmtId="201" fontId="2" fillId="0" borderId="10" xfId="0" applyNumberFormat="1" applyFont="1" applyFill="1" applyBorder="1" applyAlignment="1">
      <alignment horizontal="right"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1" fillId="0" borderId="0" xfId="0" applyFont="1" applyFill="1" applyBorder="1" applyAlignment="1">
      <alignment horizontal="left" vertical="center" wrapText="1"/>
    </xf>
    <xf numFmtId="194" fontId="2" fillId="0" borderId="10" xfId="0" applyNumberFormat="1" applyFont="1" applyBorder="1" applyAlignment="1">
      <alignment horizontal="center" vertical="center"/>
    </xf>
    <xf numFmtId="4" fontId="2" fillId="0" borderId="10" xfId="0" applyNumberFormat="1" applyFont="1" applyBorder="1" applyAlignment="1">
      <alignment horizontal="right" vertical="center"/>
    </xf>
    <xf numFmtId="0" fontId="2" fillId="0" borderId="0" xfId="0" applyFont="1" applyFill="1" applyAlignment="1">
      <alignment vertical="center"/>
    </xf>
    <xf numFmtId="0" fontId="2" fillId="0" borderId="0" xfId="0" applyFont="1" applyFill="1" applyAlignment="1">
      <alignment vertical="top" wrapText="1"/>
    </xf>
    <xf numFmtId="0" fontId="2" fillId="0" borderId="0" xfId="0" applyFont="1" applyFill="1" applyAlignment="1">
      <alignment horizontal="left" vertical="top" wrapText="1"/>
    </xf>
    <xf numFmtId="0" fontId="2" fillId="0" borderId="0" xfId="0" applyFont="1" applyFill="1" applyAlignment="1">
      <alignment vertical="top"/>
    </xf>
    <xf numFmtId="0" fontId="2" fillId="0" borderId="0" xfId="0" applyFont="1" applyFill="1" applyBorder="1" applyAlignment="1">
      <alignment horizontal="left" vertical="top" wrapText="1"/>
    </xf>
    <xf numFmtId="4" fontId="2" fillId="0" borderId="0" xfId="0" applyNumberFormat="1" applyFont="1" applyFill="1" applyAlignment="1">
      <alignment vertical="top" wrapText="1"/>
    </xf>
    <xf numFmtId="0" fontId="2" fillId="0" borderId="0" xfId="0" applyFont="1" applyFill="1" applyAlignment="1">
      <alignment horizontal="right" vertical="top" wrapText="1"/>
    </xf>
    <xf numFmtId="4" fontId="2" fillId="0" borderId="0" xfId="0" applyNumberFormat="1" applyFont="1" applyFill="1" applyAlignment="1">
      <alignment horizontal="right" vertical="top"/>
    </xf>
    <xf numFmtId="4" fontId="2" fillId="0" borderId="0" xfId="0" applyNumberFormat="1" applyFont="1" applyFill="1" applyAlignment="1">
      <alignment horizontal="right" vertical="top" wrapText="1"/>
    </xf>
    <xf numFmtId="0" fontId="2" fillId="0" borderId="13" xfId="0" applyFont="1" applyFill="1" applyBorder="1" applyAlignment="1">
      <alignment horizontal="center" vertical="top" wrapText="1"/>
    </xf>
    <xf numFmtId="0" fontId="2" fillId="0" borderId="14" xfId="0" applyFont="1" applyFill="1" applyBorder="1" applyAlignment="1">
      <alignment horizontal="center" vertical="top" wrapText="1"/>
    </xf>
    <xf numFmtId="4" fontId="2" fillId="0" borderId="14" xfId="0" applyNumberFormat="1" applyFont="1" applyFill="1" applyBorder="1" applyAlignment="1">
      <alignment horizontal="center" vertical="top" wrapText="1"/>
    </xf>
    <xf numFmtId="1" fontId="2" fillId="0" borderId="15" xfId="0" applyNumberFormat="1" applyFont="1" applyFill="1" applyBorder="1" applyAlignment="1">
      <alignment horizontal="center" vertical="top" wrapText="1"/>
    </xf>
    <xf numFmtId="0" fontId="2" fillId="0" borderId="0" xfId="0" applyFont="1" applyFill="1" applyAlignment="1">
      <alignment horizontal="center" vertical="top" wrapText="1"/>
    </xf>
    <xf numFmtId="205" fontId="6" fillId="0" borderId="10" xfId="56" applyNumberFormat="1" applyFont="1" applyFill="1" applyBorder="1" applyAlignment="1">
      <alignment horizontal="right" vertical="top"/>
      <protection/>
    </xf>
    <xf numFmtId="49" fontId="2" fillId="0" borderId="10" xfId="56" applyNumberFormat="1" applyFont="1" applyFill="1" applyBorder="1" applyAlignment="1">
      <alignment horizontal="center" vertical="top" wrapText="1"/>
      <protection/>
    </xf>
    <xf numFmtId="0" fontId="2" fillId="0" borderId="10" xfId="56" applyFont="1" applyFill="1" applyBorder="1" applyAlignment="1">
      <alignment horizontal="left" vertical="top" wrapText="1"/>
      <protection/>
    </xf>
    <xf numFmtId="205" fontId="2" fillId="0" borderId="10" xfId="56" applyNumberFormat="1" applyFont="1" applyFill="1" applyBorder="1" applyAlignment="1">
      <alignment horizontal="right" vertical="top"/>
      <protection/>
    </xf>
    <xf numFmtId="49" fontId="6" fillId="0" borderId="10" xfId="56" applyNumberFormat="1" applyFont="1" applyFill="1" applyBorder="1" applyAlignment="1">
      <alignment horizontal="center" vertical="top" wrapText="1"/>
      <protection/>
    </xf>
    <xf numFmtId="0" fontId="6" fillId="0" borderId="10" xfId="56" applyFont="1" applyFill="1" applyBorder="1" applyAlignment="1">
      <alignment horizontal="left" vertical="top" wrapText="1"/>
      <protection/>
    </xf>
    <xf numFmtId="49" fontId="2" fillId="0" borderId="10" xfId="0" applyNumberFormat="1" applyFont="1" applyFill="1" applyBorder="1" applyAlignment="1">
      <alignment vertical="top" wrapText="1"/>
    </xf>
    <xf numFmtId="40" fontId="2" fillId="0" borderId="10" xfId="0" applyNumberFormat="1" applyFont="1" applyFill="1" applyBorder="1" applyAlignment="1">
      <alignment vertical="top"/>
    </xf>
    <xf numFmtId="49" fontId="2" fillId="0" borderId="10" xfId="0" applyNumberFormat="1" applyFont="1" applyFill="1" applyBorder="1" applyAlignment="1">
      <alignment horizontal="center" vertical="top"/>
    </xf>
    <xf numFmtId="0" fontId="2" fillId="0" borderId="10" xfId="0" applyFont="1" applyFill="1" applyBorder="1" applyAlignment="1">
      <alignment horizontal="center" vertical="top"/>
    </xf>
    <xf numFmtId="4" fontId="6" fillId="0" borderId="10" xfId="0" applyNumberFormat="1" applyFont="1" applyFill="1" applyBorder="1" applyAlignment="1">
      <alignment horizontal="right" vertical="top" wrapText="1"/>
    </xf>
    <xf numFmtId="205" fontId="2" fillId="0" borderId="10" xfId="0" applyNumberFormat="1" applyFont="1" applyFill="1" applyBorder="1" applyAlignment="1">
      <alignment horizontal="right" vertical="top"/>
    </xf>
    <xf numFmtId="0" fontId="6" fillId="0" borderId="0" xfId="0" applyFont="1" applyFill="1" applyAlignment="1">
      <alignment vertical="top" wrapText="1"/>
    </xf>
    <xf numFmtId="201" fontId="2"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wrapText="1"/>
    </xf>
    <xf numFmtId="4" fontId="2" fillId="0" borderId="10" xfId="0" applyNumberFormat="1" applyFont="1" applyFill="1" applyBorder="1" applyAlignment="1">
      <alignment horizontal="right" vertical="top" wrapText="1"/>
    </xf>
    <xf numFmtId="49" fontId="6" fillId="0" borderId="10" xfId="0" applyNumberFormat="1" applyFont="1" applyFill="1" applyBorder="1" applyAlignment="1">
      <alignment horizontal="center" vertical="top" wrapText="1"/>
    </xf>
    <xf numFmtId="0" fontId="6" fillId="0" borderId="10" xfId="0" applyFont="1" applyFill="1" applyBorder="1" applyAlignment="1">
      <alignment horizontal="left" vertical="top" wrapText="1"/>
    </xf>
    <xf numFmtId="205" fontId="6" fillId="0" borderId="10" xfId="0" applyNumberFormat="1" applyFont="1" applyFill="1" applyBorder="1" applyAlignment="1">
      <alignment horizontal="right" vertical="top"/>
    </xf>
    <xf numFmtId="205" fontId="50" fillId="0" borderId="10" xfId="0" applyNumberFormat="1" applyFont="1" applyFill="1" applyBorder="1" applyAlignment="1">
      <alignment horizontal="right" vertical="top"/>
    </xf>
    <xf numFmtId="4" fontId="2" fillId="0" borderId="0" xfId="0" applyNumberFormat="1" applyFont="1" applyFill="1" applyBorder="1" applyAlignment="1">
      <alignment vertical="top" wrapText="1"/>
    </xf>
    <xf numFmtId="0" fontId="2" fillId="0" borderId="10" xfId="0" applyFont="1" applyBorder="1" applyAlignment="1">
      <alignment vertical="top" wrapText="1"/>
    </xf>
    <xf numFmtId="49" fontId="51" fillId="0" borderId="10" xfId="0" applyNumberFormat="1" applyFont="1" applyBorder="1" applyAlignment="1">
      <alignment horizontal="center" vertical="top"/>
    </xf>
    <xf numFmtId="49" fontId="6" fillId="0" borderId="16" xfId="56" applyNumberFormat="1" applyFont="1" applyFill="1" applyBorder="1" applyAlignment="1">
      <alignment horizontal="center" vertical="top" wrapText="1"/>
      <protection/>
    </xf>
    <xf numFmtId="0" fontId="6" fillId="0" borderId="17" xfId="56" applyFont="1" applyFill="1" applyBorder="1" applyAlignment="1">
      <alignment horizontal="left" vertical="top" wrapText="1"/>
      <protection/>
    </xf>
    <xf numFmtId="4" fontId="6" fillId="0" borderId="18" xfId="0" applyNumberFormat="1" applyFont="1" applyFill="1" applyBorder="1" applyAlignment="1">
      <alignment horizontal="right" vertical="top" wrapText="1"/>
    </xf>
    <xf numFmtId="204" fontId="2" fillId="0" borderId="18" xfId="62" applyNumberFormat="1" applyFont="1" applyFill="1" applyBorder="1" applyAlignment="1">
      <alignment vertical="top"/>
    </xf>
    <xf numFmtId="204" fontId="2" fillId="0" borderId="10" xfId="62" applyNumberFormat="1" applyFont="1" applyFill="1" applyBorder="1" applyAlignment="1">
      <alignment vertical="top"/>
    </xf>
    <xf numFmtId="49" fontId="2" fillId="0" borderId="10" xfId="56" applyNumberFormat="1" applyFont="1" applyFill="1" applyBorder="1" applyAlignment="1">
      <alignment horizontal="center" vertical="top"/>
      <protection/>
    </xf>
    <xf numFmtId="0" fontId="2" fillId="0" borderId="10" xfId="56" applyNumberFormat="1" applyFont="1" applyFill="1" applyBorder="1" applyAlignment="1">
      <alignment horizontal="left" vertical="top" wrapText="1"/>
      <protection/>
    </xf>
    <xf numFmtId="49" fontId="2" fillId="0" borderId="10" xfId="0" applyNumberFormat="1" applyFont="1" applyBorder="1" applyAlignment="1">
      <alignment horizontal="center" vertical="top"/>
    </xf>
    <xf numFmtId="49" fontId="52" fillId="0" borderId="10" xfId="0" applyNumberFormat="1" applyFont="1" applyBorder="1" applyAlignment="1">
      <alignment vertical="top"/>
    </xf>
    <xf numFmtId="0" fontId="52" fillId="0" borderId="10" xfId="0" applyFont="1" applyBorder="1" applyAlignment="1">
      <alignment vertical="top" wrapText="1"/>
    </xf>
    <xf numFmtId="49" fontId="2" fillId="0" borderId="10" xfId="0" applyNumberFormat="1" applyFont="1" applyFill="1" applyBorder="1" applyAlignment="1">
      <alignment horizontal="center" vertical="top" wrapText="1"/>
    </xf>
    <xf numFmtId="204" fontId="6" fillId="0" borderId="10" xfId="62" applyNumberFormat="1" applyFont="1" applyFill="1" applyBorder="1" applyAlignment="1">
      <alignment vertical="top"/>
    </xf>
    <xf numFmtId="0" fontId="1" fillId="0" borderId="0" xfId="0" applyFont="1" applyAlignment="1">
      <alignment vertical="top" wrapText="1"/>
    </xf>
    <xf numFmtId="0" fontId="1" fillId="0" borderId="0" xfId="0" applyFont="1" applyAlignment="1">
      <alignment vertical="center" wrapText="1"/>
    </xf>
    <xf numFmtId="0" fontId="2" fillId="0" borderId="0" xfId="0" applyFont="1" applyAlignment="1">
      <alignment vertical="top" wrapText="1"/>
    </xf>
    <xf numFmtId="0" fontId="2" fillId="0" borderId="0" xfId="0" applyFont="1" applyAlignment="1">
      <alignment horizontal="left" vertical="center" wrapText="1"/>
    </xf>
    <xf numFmtId="0" fontId="0" fillId="0" borderId="0" xfId="0" applyAlignment="1">
      <alignment vertical="center" wrapText="1"/>
    </xf>
    <xf numFmtId="0" fontId="2" fillId="0" borderId="0" xfId="0" applyFont="1" applyAlignment="1">
      <alignment vertical="center" wrapText="1"/>
    </xf>
    <xf numFmtId="0" fontId="1" fillId="0" borderId="10" xfId="0" applyFont="1" applyBorder="1" applyAlignment="1">
      <alignment horizontal="center" vertical="top" wrapText="1"/>
    </xf>
    <xf numFmtId="0" fontId="2" fillId="0" borderId="0" xfId="0" applyFont="1" applyAlignment="1">
      <alignment horizontal="center" vertical="center" wrapText="1"/>
    </xf>
    <xf numFmtId="0" fontId="2" fillId="0" borderId="10" xfId="0" applyFont="1" applyBorder="1" applyAlignment="1">
      <alignment horizontal="center" vertical="top"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1" fontId="2" fillId="0" borderId="10" xfId="0" applyNumberFormat="1" applyFont="1" applyBorder="1" applyAlignment="1">
      <alignment horizontal="center" vertical="center" wrapText="1"/>
    </xf>
    <xf numFmtId="4" fontId="2"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 fontId="2" fillId="0" borderId="0" xfId="0" applyNumberFormat="1" applyFont="1" applyAlignment="1">
      <alignment horizontal="right" vertical="center" wrapText="1"/>
    </xf>
    <xf numFmtId="201" fontId="2" fillId="0" borderId="0" xfId="0" applyNumberFormat="1" applyFont="1" applyAlignment="1">
      <alignment horizontal="right" vertical="center" wrapText="1"/>
    </xf>
    <xf numFmtId="0" fontId="6" fillId="0" borderId="0" xfId="0" applyFont="1" applyAlignment="1">
      <alignment vertical="top" wrapText="1"/>
    </xf>
    <xf numFmtId="49" fontId="6" fillId="0" borderId="0" xfId="0" applyNumberFormat="1" applyFont="1" applyAlignment="1">
      <alignment horizontal="left" vertical="center" wrapText="1"/>
    </xf>
    <xf numFmtId="1" fontId="6" fillId="0" borderId="0" xfId="0" applyNumberFormat="1" applyFont="1" applyAlignment="1">
      <alignment horizontal="center" vertical="center" wrapText="1"/>
    </xf>
    <xf numFmtId="0" fontId="6" fillId="0" borderId="0" xfId="0" applyFont="1" applyAlignment="1">
      <alignment vertical="center" wrapText="1"/>
    </xf>
    <xf numFmtId="49" fontId="2" fillId="0" borderId="0" xfId="0" applyNumberFormat="1" applyFont="1" applyAlignment="1">
      <alignment horizontal="left" vertical="center" wrapText="1"/>
    </xf>
    <xf numFmtId="1" fontId="2" fillId="0" borderId="0" xfId="0" applyNumberFormat="1" applyFont="1" applyAlignment="1">
      <alignment horizontal="center" vertical="center" wrapText="1"/>
    </xf>
    <xf numFmtId="194" fontId="2" fillId="0" borderId="0" xfId="0" applyNumberFormat="1" applyFont="1" applyAlignment="1">
      <alignment vertical="center" wrapText="1"/>
    </xf>
    <xf numFmtId="202" fontId="2" fillId="0" borderId="0" xfId="0" applyNumberFormat="1" applyFont="1" applyAlignment="1">
      <alignment vertical="center" wrapText="1"/>
    </xf>
    <xf numFmtId="1" fontId="2" fillId="0" borderId="0" xfId="0" applyNumberFormat="1" applyFont="1" applyAlignment="1">
      <alignment vertical="center" wrapText="1"/>
    </xf>
    <xf numFmtId="201"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2" fillId="0" borderId="0" xfId="0" applyFont="1" applyFill="1" applyAlignment="1">
      <alignment vertical="center" wrapText="1"/>
    </xf>
    <xf numFmtId="201" fontId="2" fillId="0" borderId="0" xfId="0" applyNumberFormat="1" applyFont="1" applyFill="1" applyAlignment="1">
      <alignment vertical="center" wrapText="1"/>
    </xf>
    <xf numFmtId="2" fontId="2" fillId="0" borderId="0" xfId="0" applyNumberFormat="1" applyFont="1" applyFill="1" applyAlignment="1">
      <alignment vertical="center" wrapText="1"/>
    </xf>
    <xf numFmtId="0" fontId="6" fillId="0" borderId="0" xfId="0" applyFont="1" applyFill="1" applyAlignment="1">
      <alignment horizontal="center" vertical="top"/>
    </xf>
    <xf numFmtId="0" fontId="0" fillId="0" borderId="0" xfId="0" applyAlignment="1">
      <alignment vertical="top"/>
    </xf>
    <xf numFmtId="0" fontId="2" fillId="0" borderId="0" xfId="0" applyFont="1" applyFill="1" applyBorder="1" applyAlignment="1">
      <alignment vertical="top" wrapText="1"/>
    </xf>
    <xf numFmtId="0" fontId="0" fillId="0" borderId="0" xfId="0" applyAlignment="1">
      <alignment vertical="top" wrapText="1"/>
    </xf>
    <xf numFmtId="0" fontId="2" fillId="0" borderId="0" xfId="0" applyFont="1" applyFill="1" applyBorder="1" applyAlignment="1">
      <alignment horizontal="left" vertical="top" wrapText="1"/>
    </xf>
    <xf numFmtId="0" fontId="0" fillId="0" borderId="0" xfId="0" applyAlignment="1">
      <alignment horizontal="left" vertical="top" wrapText="1"/>
    </xf>
    <xf numFmtId="0" fontId="1" fillId="0" borderId="0" xfId="0" applyFont="1" applyAlignment="1">
      <alignment horizontal="right" vertical="center" wrapText="1"/>
    </xf>
    <xf numFmtId="0" fontId="2"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6" fillId="0" borderId="0" xfId="0" applyFont="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 fillId="0" borderId="0" xfId="0" applyFont="1" applyFill="1" applyBorder="1" applyAlignment="1">
      <alignment horizontal="right" vertical="center" wrapText="1"/>
    </xf>
    <xf numFmtId="0" fontId="6"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8"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2" fillId="0" borderId="0" xfId="0" applyFont="1" applyFill="1" applyAlignment="1">
      <alignment vertical="top" wrapText="1"/>
    </xf>
    <xf numFmtId="1" fontId="2" fillId="0" borderId="10" xfId="0" applyNumberFormat="1" applyFont="1" applyFill="1" applyBorder="1" applyAlignment="1">
      <alignment horizontal="center" vertical="center" wrapText="1"/>
    </xf>
    <xf numFmtId="0" fontId="2" fillId="0" borderId="0" xfId="0" applyFont="1" applyFill="1" applyAlignment="1">
      <alignment vertical="center"/>
    </xf>
    <xf numFmtId="0" fontId="0" fillId="0" borderId="0" xfId="0" applyAlignment="1">
      <alignment vertical="center"/>
    </xf>
    <xf numFmtId="0" fontId="6" fillId="0" borderId="0" xfId="0" applyFont="1" applyFill="1" applyAlignment="1">
      <alignment horizontal="center" vertical="center" wrapText="1"/>
    </xf>
    <xf numFmtId="0" fontId="0" fillId="0" borderId="0" xfId="0"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E259"/>
  <sheetViews>
    <sheetView tabSelected="1" view="pageBreakPreview" zoomScaleNormal="70" zoomScaleSheetLayoutView="100" zoomScalePageLayoutView="0" workbookViewId="0" topLeftCell="A1">
      <selection activeCell="A4" sqref="A4"/>
    </sheetView>
  </sheetViews>
  <sheetFormatPr defaultColWidth="9.00390625" defaultRowHeight="12.75"/>
  <cols>
    <col min="1" max="1" width="27.625" style="46" customWidth="1"/>
    <col min="2" max="2" width="70.375" style="45" customWidth="1"/>
    <col min="3" max="3" width="18.625" style="51" customWidth="1"/>
    <col min="4" max="4" width="18.00390625" style="49" customWidth="1"/>
    <col min="5" max="5" width="10.125" style="50" customWidth="1"/>
    <col min="6" max="16384" width="9.125" style="47" customWidth="1"/>
  </cols>
  <sheetData>
    <row r="1" spans="2:5" ht="15.75">
      <c r="B1" s="30"/>
      <c r="C1" s="30" t="s">
        <v>177</v>
      </c>
      <c r="D1" s="30"/>
      <c r="E1" s="30"/>
    </row>
    <row r="2" spans="2:5" ht="15.75" customHeight="1">
      <c r="B2" s="30"/>
      <c r="C2" s="125" t="s">
        <v>158</v>
      </c>
      <c r="D2" s="126"/>
      <c r="E2" s="126"/>
    </row>
    <row r="3" spans="2:5" ht="15.75" customHeight="1">
      <c r="B3" s="30"/>
      <c r="C3" s="125" t="s">
        <v>159</v>
      </c>
      <c r="D3" s="126"/>
      <c r="E3" s="126"/>
    </row>
    <row r="4" spans="2:5" ht="15.75" customHeight="1">
      <c r="B4" s="30"/>
      <c r="C4" s="125" t="s">
        <v>120</v>
      </c>
      <c r="D4" s="126"/>
      <c r="E4" s="126"/>
    </row>
    <row r="5" spans="2:5" ht="15.75" customHeight="1">
      <c r="B5" s="30"/>
      <c r="C5" s="127" t="s">
        <v>622</v>
      </c>
      <c r="D5" s="128"/>
      <c r="E5" s="128"/>
    </row>
    <row r="6" ht="15.75">
      <c r="C6" s="47"/>
    </row>
    <row r="7" spans="1:5" ht="15.75">
      <c r="A7" s="123" t="s">
        <v>152</v>
      </c>
      <c r="B7" s="124"/>
      <c r="C7" s="124"/>
      <c r="D7" s="124"/>
      <c r="E7" s="124"/>
    </row>
    <row r="8" spans="1:5" ht="15.75">
      <c r="A8" s="123" t="s">
        <v>617</v>
      </c>
      <c r="B8" s="124"/>
      <c r="C8" s="124"/>
      <c r="D8" s="124"/>
      <c r="E8" s="124"/>
    </row>
    <row r="9" spans="1:5" ht="15.75">
      <c r="A9" s="123" t="s">
        <v>153</v>
      </c>
      <c r="B9" s="124"/>
      <c r="C9" s="124"/>
      <c r="D9" s="124"/>
      <c r="E9" s="124"/>
    </row>
    <row r="10" spans="1:5" ht="15.75">
      <c r="A10" s="123" t="s">
        <v>154</v>
      </c>
      <c r="B10" s="124"/>
      <c r="C10" s="124"/>
      <c r="D10" s="124"/>
      <c r="E10" s="124"/>
    </row>
    <row r="11" ht="16.5" thickBot="1">
      <c r="E11" s="52" t="s">
        <v>140</v>
      </c>
    </row>
    <row r="12" spans="1:5" s="57" customFormat="1" ht="48" thickBot="1">
      <c r="A12" s="53" t="s">
        <v>155</v>
      </c>
      <c r="B12" s="54" t="s">
        <v>156</v>
      </c>
      <c r="C12" s="55" t="s">
        <v>183</v>
      </c>
      <c r="D12" s="55" t="s">
        <v>509</v>
      </c>
      <c r="E12" s="56" t="s">
        <v>160</v>
      </c>
    </row>
    <row r="13" spans="1:5" s="45" customFormat="1" ht="15.75">
      <c r="A13" s="81" t="s">
        <v>231</v>
      </c>
      <c r="B13" s="82" t="s">
        <v>106</v>
      </c>
      <c r="C13" s="83">
        <f>C14+C21+C31+C47+C51+C54+C61+C82+C90+C96+C108+C145</f>
        <v>676443000</v>
      </c>
      <c r="D13" s="83">
        <f>D14+D21+D31+D47+D51+D54+D61+D82+D90+D96+D108+D145+D57</f>
        <v>733411539.5999999</v>
      </c>
      <c r="E13" s="84">
        <f>IF(C13=0," ",D13/C13)</f>
        <v>1.0842177975084373</v>
      </c>
    </row>
    <row r="14" spans="1:5" s="45" customFormat="1" ht="15.75">
      <c r="A14" s="62" t="s">
        <v>232</v>
      </c>
      <c r="B14" s="63" t="s">
        <v>119</v>
      </c>
      <c r="C14" s="58">
        <v>394220000</v>
      </c>
      <c r="D14" s="58">
        <v>405130026.52</v>
      </c>
      <c r="E14" s="85">
        <f>IF(C14=0," ",D14/C14)</f>
        <v>1.0276749696108771</v>
      </c>
    </row>
    <row r="15" spans="1:5" s="45" customFormat="1" ht="15.75">
      <c r="A15" s="62" t="s">
        <v>233</v>
      </c>
      <c r="B15" s="63" t="s">
        <v>123</v>
      </c>
      <c r="C15" s="58">
        <v>394220000</v>
      </c>
      <c r="D15" s="58">
        <v>405130026.52</v>
      </c>
      <c r="E15" s="85">
        <f aca="true" t="shared" si="0" ref="E15:E78">IF(C15=0," ",D15/C15)</f>
        <v>1.0276749696108771</v>
      </c>
    </row>
    <row r="16" spans="1:5" s="45" customFormat="1" ht="78.75">
      <c r="A16" s="59" t="s">
        <v>234</v>
      </c>
      <c r="B16" s="60" t="s">
        <v>60</v>
      </c>
      <c r="C16" s="61">
        <v>385875000</v>
      </c>
      <c r="D16" s="61">
        <v>396076803.19</v>
      </c>
      <c r="E16" s="85">
        <f t="shared" si="0"/>
        <v>1.026438103505021</v>
      </c>
    </row>
    <row r="17" spans="1:5" s="45" customFormat="1" ht="110.25">
      <c r="A17" s="59" t="s">
        <v>235</v>
      </c>
      <c r="B17" s="60" t="s">
        <v>14</v>
      </c>
      <c r="C17" s="61">
        <v>5200000</v>
      </c>
      <c r="D17" s="61">
        <v>3234118.49</v>
      </c>
      <c r="E17" s="85">
        <f t="shared" si="0"/>
        <v>0.6219458634615385</v>
      </c>
    </row>
    <row r="18" spans="1:5" s="45" customFormat="1" ht="47.25">
      <c r="A18" s="59" t="s">
        <v>236</v>
      </c>
      <c r="B18" s="60" t="s">
        <v>15</v>
      </c>
      <c r="C18" s="61">
        <v>2600000</v>
      </c>
      <c r="D18" s="61">
        <v>5186743.05</v>
      </c>
      <c r="E18" s="85">
        <f t="shared" si="0"/>
        <v>1.994901173076923</v>
      </c>
    </row>
    <row r="19" spans="1:5" s="45" customFormat="1" ht="94.5">
      <c r="A19" s="59" t="s">
        <v>237</v>
      </c>
      <c r="B19" s="60" t="s">
        <v>62</v>
      </c>
      <c r="C19" s="61">
        <v>545000</v>
      </c>
      <c r="D19" s="61">
        <v>593845</v>
      </c>
      <c r="E19" s="85">
        <f t="shared" si="0"/>
        <v>1.0896238532110092</v>
      </c>
    </row>
    <row r="20" spans="1:5" s="45" customFormat="1" ht="94.5">
      <c r="A20" s="86" t="s">
        <v>510</v>
      </c>
      <c r="B20" s="87" t="s">
        <v>511</v>
      </c>
      <c r="C20" s="61">
        <v>0</v>
      </c>
      <c r="D20" s="61">
        <v>38516.79</v>
      </c>
      <c r="E20" s="85" t="str">
        <f t="shared" si="0"/>
        <v> </v>
      </c>
    </row>
    <row r="21" spans="1:5" s="45" customFormat="1" ht="31.5">
      <c r="A21" s="62" t="s">
        <v>238</v>
      </c>
      <c r="B21" s="63" t="s">
        <v>115</v>
      </c>
      <c r="C21" s="58">
        <v>23304000</v>
      </c>
      <c r="D21" s="58">
        <v>23447039.3</v>
      </c>
      <c r="E21" s="85">
        <f t="shared" si="0"/>
        <v>1.0061379720219705</v>
      </c>
    </row>
    <row r="22" spans="1:5" s="45" customFormat="1" ht="31.5">
      <c r="A22" s="62" t="s">
        <v>239</v>
      </c>
      <c r="B22" s="63" t="s">
        <v>116</v>
      </c>
      <c r="C22" s="58">
        <v>23304000</v>
      </c>
      <c r="D22" s="58">
        <v>23447039.3</v>
      </c>
      <c r="E22" s="85">
        <f t="shared" si="0"/>
        <v>1.0061379720219705</v>
      </c>
    </row>
    <row r="23" spans="1:5" s="45" customFormat="1" ht="63">
      <c r="A23" s="59" t="s">
        <v>240</v>
      </c>
      <c r="B23" s="60" t="s">
        <v>92</v>
      </c>
      <c r="C23" s="61">
        <v>10688000</v>
      </c>
      <c r="D23" s="61">
        <v>10824550.5</v>
      </c>
      <c r="E23" s="85">
        <f t="shared" si="0"/>
        <v>1.0127760572604791</v>
      </c>
    </row>
    <row r="24" spans="1:5" s="45" customFormat="1" ht="110.25">
      <c r="A24" s="59" t="s">
        <v>241</v>
      </c>
      <c r="B24" s="60" t="s">
        <v>215</v>
      </c>
      <c r="C24" s="61">
        <v>10688000</v>
      </c>
      <c r="D24" s="61">
        <v>10824550.5</v>
      </c>
      <c r="E24" s="85">
        <f t="shared" si="0"/>
        <v>1.0127760572604791</v>
      </c>
    </row>
    <row r="25" spans="1:5" s="45" customFormat="1" ht="78.75">
      <c r="A25" s="59" t="s">
        <v>242</v>
      </c>
      <c r="B25" s="60" t="s">
        <v>93</v>
      </c>
      <c r="C25" s="61">
        <v>73000</v>
      </c>
      <c r="D25" s="61">
        <v>76126.17</v>
      </c>
      <c r="E25" s="85">
        <f t="shared" si="0"/>
        <v>1.0428242465753423</v>
      </c>
    </row>
    <row r="26" spans="1:5" s="45" customFormat="1" ht="126">
      <c r="A26" s="59" t="s">
        <v>243</v>
      </c>
      <c r="B26" s="60" t="s">
        <v>216</v>
      </c>
      <c r="C26" s="61">
        <v>73000</v>
      </c>
      <c r="D26" s="61">
        <v>76126.17</v>
      </c>
      <c r="E26" s="85">
        <f t="shared" si="0"/>
        <v>1.0428242465753423</v>
      </c>
    </row>
    <row r="27" spans="1:5" s="45" customFormat="1" ht="63">
      <c r="A27" s="59" t="s">
        <v>244</v>
      </c>
      <c r="B27" s="60" t="s">
        <v>94</v>
      </c>
      <c r="C27" s="61">
        <v>12543000</v>
      </c>
      <c r="D27" s="61">
        <v>14392226.37</v>
      </c>
      <c r="E27" s="85">
        <f t="shared" si="0"/>
        <v>1.147430947141832</v>
      </c>
    </row>
    <row r="28" spans="1:5" s="45" customFormat="1" ht="110.25">
      <c r="A28" s="59" t="s">
        <v>245</v>
      </c>
      <c r="B28" s="60" t="s">
        <v>217</v>
      </c>
      <c r="C28" s="61">
        <v>12543000</v>
      </c>
      <c r="D28" s="61">
        <v>14392226.37</v>
      </c>
      <c r="E28" s="85">
        <f t="shared" si="0"/>
        <v>1.147430947141832</v>
      </c>
    </row>
    <row r="29" spans="1:5" s="45" customFormat="1" ht="63">
      <c r="A29" s="59" t="s">
        <v>471</v>
      </c>
      <c r="B29" s="64" t="s">
        <v>184</v>
      </c>
      <c r="C29" s="61">
        <v>0</v>
      </c>
      <c r="D29" s="65">
        <v>-1845863.74</v>
      </c>
      <c r="E29" s="85" t="str">
        <f t="shared" si="0"/>
        <v> </v>
      </c>
    </row>
    <row r="30" spans="1:5" s="45" customFormat="1" ht="110.25">
      <c r="A30" s="59" t="s">
        <v>472</v>
      </c>
      <c r="B30" s="64" t="s">
        <v>218</v>
      </c>
      <c r="C30" s="61">
        <v>0</v>
      </c>
      <c r="D30" s="65">
        <v>-1845863.74</v>
      </c>
      <c r="E30" s="85" t="str">
        <f t="shared" si="0"/>
        <v> </v>
      </c>
    </row>
    <row r="31" spans="1:5" s="45" customFormat="1" ht="15.75">
      <c r="A31" s="62" t="s">
        <v>246</v>
      </c>
      <c r="B31" s="63" t="s">
        <v>121</v>
      </c>
      <c r="C31" s="58">
        <v>159162000</v>
      </c>
      <c r="D31" s="58">
        <v>180224156.54</v>
      </c>
      <c r="E31" s="85">
        <f t="shared" si="0"/>
        <v>1.1323315649464067</v>
      </c>
    </row>
    <row r="32" spans="1:5" s="45" customFormat="1" ht="31.5">
      <c r="A32" s="62" t="s">
        <v>247</v>
      </c>
      <c r="B32" s="63" t="s">
        <v>99</v>
      </c>
      <c r="C32" s="58">
        <v>131779000</v>
      </c>
      <c r="D32" s="58">
        <v>147874945.09</v>
      </c>
      <c r="E32" s="85">
        <f t="shared" si="0"/>
        <v>1.1221434757434796</v>
      </c>
    </row>
    <row r="33" spans="1:5" s="45" customFormat="1" ht="31.5">
      <c r="A33" s="59" t="s">
        <v>248</v>
      </c>
      <c r="B33" s="60" t="s">
        <v>147</v>
      </c>
      <c r="C33" s="61">
        <v>59813000</v>
      </c>
      <c r="D33" s="61">
        <v>61820355.22</v>
      </c>
      <c r="E33" s="85">
        <f t="shared" si="0"/>
        <v>1.0335605172788525</v>
      </c>
    </row>
    <row r="34" spans="1:5" s="45" customFormat="1" ht="31.5">
      <c r="A34" s="59" t="s">
        <v>249</v>
      </c>
      <c r="B34" s="60" t="s">
        <v>147</v>
      </c>
      <c r="C34" s="61">
        <v>59813000</v>
      </c>
      <c r="D34" s="61">
        <v>61820353.44</v>
      </c>
      <c r="E34" s="85">
        <f t="shared" si="0"/>
        <v>1.0335604875194355</v>
      </c>
    </row>
    <row r="35" spans="1:5" s="45" customFormat="1" ht="47.25">
      <c r="A35" s="59" t="s">
        <v>473</v>
      </c>
      <c r="B35" s="64" t="s">
        <v>185</v>
      </c>
      <c r="C35" s="65">
        <v>0</v>
      </c>
      <c r="D35" s="65">
        <v>1.78</v>
      </c>
      <c r="E35" s="85" t="str">
        <f t="shared" si="0"/>
        <v> </v>
      </c>
    </row>
    <row r="36" spans="1:5" s="45" customFormat="1" ht="47.25">
      <c r="A36" s="59" t="s">
        <v>250</v>
      </c>
      <c r="B36" s="60" t="s">
        <v>70</v>
      </c>
      <c r="C36" s="61">
        <v>71966000</v>
      </c>
      <c r="D36" s="61">
        <v>86047781.06</v>
      </c>
      <c r="E36" s="85">
        <f t="shared" si="0"/>
        <v>1.19567269349415</v>
      </c>
    </row>
    <row r="37" spans="1:5" s="45" customFormat="1" ht="63">
      <c r="A37" s="59" t="s">
        <v>251</v>
      </c>
      <c r="B37" s="60" t="s">
        <v>171</v>
      </c>
      <c r="C37" s="61">
        <v>71966000</v>
      </c>
      <c r="D37" s="61">
        <v>86047781.04</v>
      </c>
      <c r="E37" s="85">
        <f t="shared" si="0"/>
        <v>1.1956726932162411</v>
      </c>
    </row>
    <row r="38" spans="1:5" s="45" customFormat="1" ht="47.25">
      <c r="A38" s="88" t="s">
        <v>603</v>
      </c>
      <c r="B38" s="64" t="s">
        <v>598</v>
      </c>
      <c r="C38" s="61">
        <v>0</v>
      </c>
      <c r="D38" s="61">
        <v>0.02</v>
      </c>
      <c r="E38" s="85" t="str">
        <f t="shared" si="0"/>
        <v> </v>
      </c>
    </row>
    <row r="39" spans="1:5" s="45" customFormat="1" ht="47.25">
      <c r="A39" s="66" t="s">
        <v>474</v>
      </c>
      <c r="B39" s="64" t="s">
        <v>447</v>
      </c>
      <c r="C39" s="65">
        <v>0</v>
      </c>
      <c r="D39" s="65">
        <v>6808.81</v>
      </c>
      <c r="E39" s="85" t="str">
        <f t="shared" si="0"/>
        <v> </v>
      </c>
    </row>
    <row r="40" spans="1:5" s="45" customFormat="1" ht="31.5">
      <c r="A40" s="62" t="s">
        <v>252</v>
      </c>
      <c r="B40" s="63" t="s">
        <v>124</v>
      </c>
      <c r="C40" s="58">
        <v>5463000</v>
      </c>
      <c r="D40" s="58">
        <v>5470701.37</v>
      </c>
      <c r="E40" s="85">
        <f t="shared" si="0"/>
        <v>1.0014097327475746</v>
      </c>
    </row>
    <row r="41" spans="1:5" s="45" customFormat="1" ht="31.5">
      <c r="A41" s="59" t="s">
        <v>253</v>
      </c>
      <c r="B41" s="60" t="s">
        <v>124</v>
      </c>
      <c r="C41" s="61">
        <v>5463000</v>
      </c>
      <c r="D41" s="61">
        <v>5472281.69</v>
      </c>
      <c r="E41" s="85">
        <f t="shared" si="0"/>
        <v>1.0016990097016292</v>
      </c>
    </row>
    <row r="42" spans="1:5" s="45" customFormat="1" ht="47.25">
      <c r="A42" s="66" t="s">
        <v>475</v>
      </c>
      <c r="B42" s="64" t="s">
        <v>186</v>
      </c>
      <c r="C42" s="65">
        <v>0</v>
      </c>
      <c r="D42" s="65">
        <v>-1580.32</v>
      </c>
      <c r="E42" s="85" t="str">
        <f t="shared" si="0"/>
        <v> </v>
      </c>
    </row>
    <row r="43" spans="1:5" s="45" customFormat="1" ht="15.75">
      <c r="A43" s="62" t="s">
        <v>254</v>
      </c>
      <c r="B43" s="63" t="s">
        <v>61</v>
      </c>
      <c r="C43" s="58">
        <v>8081000</v>
      </c>
      <c r="D43" s="58">
        <v>8148806.97</v>
      </c>
      <c r="E43" s="85">
        <f t="shared" si="0"/>
        <v>1.0083909132533102</v>
      </c>
    </row>
    <row r="44" spans="1:5" s="45" customFormat="1" ht="15.75">
      <c r="A44" s="59" t="s">
        <v>255</v>
      </c>
      <c r="B44" s="60" t="s">
        <v>61</v>
      </c>
      <c r="C44" s="61">
        <v>8081000</v>
      </c>
      <c r="D44" s="61">
        <v>8148806.97</v>
      </c>
      <c r="E44" s="85">
        <f t="shared" si="0"/>
        <v>1.0083909132533102</v>
      </c>
    </row>
    <row r="45" spans="1:5" s="45" customFormat="1" ht="31.5">
      <c r="A45" s="62" t="s">
        <v>256</v>
      </c>
      <c r="B45" s="63" t="s">
        <v>110</v>
      </c>
      <c r="C45" s="58">
        <v>13839000</v>
      </c>
      <c r="D45" s="58">
        <v>18729703.11</v>
      </c>
      <c r="E45" s="85">
        <f t="shared" si="0"/>
        <v>1.3534000368523738</v>
      </c>
    </row>
    <row r="46" spans="1:5" s="45" customFormat="1" ht="47.25">
      <c r="A46" s="59" t="s">
        <v>257</v>
      </c>
      <c r="B46" s="60" t="s">
        <v>117</v>
      </c>
      <c r="C46" s="61">
        <v>13839000</v>
      </c>
      <c r="D46" s="61">
        <v>18729703.11</v>
      </c>
      <c r="E46" s="85">
        <f t="shared" si="0"/>
        <v>1.3534000368523738</v>
      </c>
    </row>
    <row r="47" spans="1:5" s="45" customFormat="1" ht="15.75">
      <c r="A47" s="62" t="s">
        <v>258</v>
      </c>
      <c r="B47" s="63" t="s">
        <v>172</v>
      </c>
      <c r="C47" s="58">
        <v>9407000</v>
      </c>
      <c r="D47" s="58">
        <v>8789814.76</v>
      </c>
      <c r="E47" s="85">
        <f t="shared" si="0"/>
        <v>0.9343908536196449</v>
      </c>
    </row>
    <row r="48" spans="1:5" s="45" customFormat="1" ht="15.75">
      <c r="A48" s="62" t="s">
        <v>259</v>
      </c>
      <c r="B48" s="63" t="s">
        <v>173</v>
      </c>
      <c r="C48" s="58">
        <v>9407000</v>
      </c>
      <c r="D48" s="58">
        <v>8789814.76</v>
      </c>
      <c r="E48" s="85">
        <f t="shared" si="0"/>
        <v>0.9343908536196449</v>
      </c>
    </row>
    <row r="49" spans="1:5" s="45" customFormat="1" ht="31.5">
      <c r="A49" s="59" t="s">
        <v>260</v>
      </c>
      <c r="B49" s="60" t="s">
        <v>174</v>
      </c>
      <c r="C49" s="61">
        <v>9407000</v>
      </c>
      <c r="D49" s="61">
        <v>8790055.26</v>
      </c>
      <c r="E49" s="85">
        <f t="shared" si="0"/>
        <v>0.9344164196874668</v>
      </c>
    </row>
    <row r="50" spans="1:5" s="45" customFormat="1" ht="31.5">
      <c r="A50" s="66" t="s">
        <v>476</v>
      </c>
      <c r="B50" s="64" t="s">
        <v>229</v>
      </c>
      <c r="C50" s="61">
        <v>0</v>
      </c>
      <c r="D50" s="65">
        <v>-240.5</v>
      </c>
      <c r="E50" s="85" t="str">
        <f t="shared" si="0"/>
        <v> </v>
      </c>
    </row>
    <row r="51" spans="1:5" s="45" customFormat="1" ht="31.5">
      <c r="A51" s="62" t="s">
        <v>261</v>
      </c>
      <c r="B51" s="63" t="s">
        <v>21</v>
      </c>
      <c r="C51" s="58">
        <v>2796000</v>
      </c>
      <c r="D51" s="58">
        <v>3727385.43</v>
      </c>
      <c r="E51" s="85">
        <f t="shared" si="0"/>
        <v>1.3331135300429184</v>
      </c>
    </row>
    <row r="52" spans="1:5" s="45" customFormat="1" ht="15.75">
      <c r="A52" s="62" t="s">
        <v>262</v>
      </c>
      <c r="B52" s="63" t="s">
        <v>77</v>
      </c>
      <c r="C52" s="58">
        <v>2796000</v>
      </c>
      <c r="D52" s="58">
        <v>3727385.43</v>
      </c>
      <c r="E52" s="85">
        <f t="shared" si="0"/>
        <v>1.3331135300429184</v>
      </c>
    </row>
    <row r="53" spans="1:5" s="45" customFormat="1" ht="15.75">
      <c r="A53" s="59" t="s">
        <v>263</v>
      </c>
      <c r="B53" s="60" t="s">
        <v>76</v>
      </c>
      <c r="C53" s="61">
        <v>2796000</v>
      </c>
      <c r="D53" s="61">
        <v>3727385.43</v>
      </c>
      <c r="E53" s="85">
        <f t="shared" si="0"/>
        <v>1.3331135300429184</v>
      </c>
    </row>
    <row r="54" spans="1:5" s="45" customFormat="1" ht="15.75">
      <c r="A54" s="62" t="s">
        <v>264</v>
      </c>
      <c r="B54" s="63" t="s">
        <v>63</v>
      </c>
      <c r="C54" s="58">
        <v>9935000</v>
      </c>
      <c r="D54" s="58">
        <v>9910992.38</v>
      </c>
      <c r="E54" s="85">
        <f t="shared" si="0"/>
        <v>0.9975835309511828</v>
      </c>
    </row>
    <row r="55" spans="1:5" s="45" customFormat="1" ht="31.5">
      <c r="A55" s="62" t="s">
        <v>265</v>
      </c>
      <c r="B55" s="63" t="s">
        <v>148</v>
      </c>
      <c r="C55" s="58">
        <v>9935000</v>
      </c>
      <c r="D55" s="58">
        <v>9910992.38</v>
      </c>
      <c r="E55" s="85">
        <f t="shared" si="0"/>
        <v>0.9975835309511828</v>
      </c>
    </row>
    <row r="56" spans="1:5" s="45" customFormat="1" ht="47.25">
      <c r="A56" s="59" t="s">
        <v>266</v>
      </c>
      <c r="B56" s="60" t="s">
        <v>102</v>
      </c>
      <c r="C56" s="61">
        <v>9935000</v>
      </c>
      <c r="D56" s="61">
        <v>9910992.38</v>
      </c>
      <c r="E56" s="85">
        <f t="shared" si="0"/>
        <v>0.9975835309511828</v>
      </c>
    </row>
    <row r="57" spans="1:5" s="45" customFormat="1" ht="31.5">
      <c r="A57" s="67" t="s">
        <v>594</v>
      </c>
      <c r="B57" s="34" t="s">
        <v>532</v>
      </c>
      <c r="C57" s="61">
        <v>0</v>
      </c>
      <c r="D57" s="61">
        <v>-90.44</v>
      </c>
      <c r="E57" s="85" t="str">
        <f t="shared" si="0"/>
        <v> </v>
      </c>
    </row>
    <row r="58" spans="1:5" s="45" customFormat="1" ht="15.75">
      <c r="A58" s="67" t="s">
        <v>595</v>
      </c>
      <c r="B58" s="34" t="s">
        <v>533</v>
      </c>
      <c r="C58" s="61">
        <v>0</v>
      </c>
      <c r="D58" s="61">
        <v>-90.44</v>
      </c>
      <c r="E58" s="85" t="str">
        <f t="shared" si="0"/>
        <v> </v>
      </c>
    </row>
    <row r="59" spans="1:5" s="45" customFormat="1" ht="47.25">
      <c r="A59" s="67" t="s">
        <v>596</v>
      </c>
      <c r="B59" s="34" t="s">
        <v>534</v>
      </c>
      <c r="C59" s="61">
        <v>0</v>
      </c>
      <c r="D59" s="61">
        <v>-90.44</v>
      </c>
      <c r="E59" s="85" t="str">
        <f t="shared" si="0"/>
        <v> </v>
      </c>
    </row>
    <row r="60" spans="1:5" s="45" customFormat="1" ht="63">
      <c r="A60" s="67" t="s">
        <v>597</v>
      </c>
      <c r="B60" s="34" t="s">
        <v>535</v>
      </c>
      <c r="C60" s="61">
        <v>0</v>
      </c>
      <c r="D60" s="61">
        <v>-90.44</v>
      </c>
      <c r="E60" s="85" t="str">
        <f t="shared" si="0"/>
        <v> </v>
      </c>
    </row>
    <row r="61" spans="1:5" s="45" customFormat="1" ht="47.25">
      <c r="A61" s="62" t="s">
        <v>267</v>
      </c>
      <c r="B61" s="63" t="s">
        <v>122</v>
      </c>
      <c r="C61" s="58">
        <v>57510000</v>
      </c>
      <c r="D61" s="58">
        <v>68717357.2</v>
      </c>
      <c r="E61" s="85">
        <f t="shared" si="0"/>
        <v>1.1948766684054948</v>
      </c>
    </row>
    <row r="62" spans="1:5" s="45" customFormat="1" ht="94.5">
      <c r="A62" s="62" t="s">
        <v>268</v>
      </c>
      <c r="B62" s="63" t="s">
        <v>71</v>
      </c>
      <c r="C62" s="58">
        <v>53990000</v>
      </c>
      <c r="D62" s="58">
        <v>64244999.86</v>
      </c>
      <c r="E62" s="85">
        <f t="shared" si="0"/>
        <v>1.1899425793665495</v>
      </c>
    </row>
    <row r="63" spans="1:5" s="45" customFormat="1" ht="63">
      <c r="A63" s="59" t="s">
        <v>269</v>
      </c>
      <c r="B63" s="60" t="s">
        <v>91</v>
      </c>
      <c r="C63" s="61">
        <v>38501000</v>
      </c>
      <c r="D63" s="61">
        <v>46952785.3</v>
      </c>
      <c r="E63" s="85">
        <f t="shared" si="0"/>
        <v>1.2195211890600244</v>
      </c>
    </row>
    <row r="64" spans="1:5" s="45" customFormat="1" ht="94.5">
      <c r="A64" s="59" t="s">
        <v>270</v>
      </c>
      <c r="B64" s="60" t="s">
        <v>10</v>
      </c>
      <c r="C64" s="61">
        <v>17405000</v>
      </c>
      <c r="D64" s="61">
        <v>24519399.94</v>
      </c>
      <c r="E64" s="85">
        <f t="shared" si="0"/>
        <v>1.4087561011203678</v>
      </c>
    </row>
    <row r="65" spans="1:5" s="45" customFormat="1" ht="78.75">
      <c r="A65" s="59" t="s">
        <v>271</v>
      </c>
      <c r="B65" s="60" t="s">
        <v>114</v>
      </c>
      <c r="C65" s="61">
        <v>21096000</v>
      </c>
      <c r="D65" s="61">
        <v>22433385.36</v>
      </c>
      <c r="E65" s="85">
        <f t="shared" si="0"/>
        <v>1.063395210466439</v>
      </c>
    </row>
    <row r="66" spans="1:5" s="45" customFormat="1" ht="78.75">
      <c r="A66" s="59" t="s">
        <v>272</v>
      </c>
      <c r="B66" s="60" t="s">
        <v>73</v>
      </c>
      <c r="C66" s="61">
        <v>533000</v>
      </c>
      <c r="D66" s="61">
        <v>757387.59</v>
      </c>
      <c r="E66" s="85">
        <f t="shared" si="0"/>
        <v>1.4209898499061913</v>
      </c>
    </row>
    <row r="67" spans="1:5" s="45" customFormat="1" ht="78.75">
      <c r="A67" s="59" t="s">
        <v>273</v>
      </c>
      <c r="B67" s="60" t="s">
        <v>72</v>
      </c>
      <c r="C67" s="61">
        <v>533000</v>
      </c>
      <c r="D67" s="61">
        <v>757387.59</v>
      </c>
      <c r="E67" s="85">
        <f t="shared" si="0"/>
        <v>1.4209898499061913</v>
      </c>
    </row>
    <row r="68" spans="1:5" s="45" customFormat="1" ht="78.75">
      <c r="A68" s="59" t="s">
        <v>274</v>
      </c>
      <c r="B68" s="60" t="s">
        <v>275</v>
      </c>
      <c r="C68" s="61">
        <v>36000</v>
      </c>
      <c r="D68" s="61">
        <v>34959.26</v>
      </c>
      <c r="E68" s="85">
        <f t="shared" si="0"/>
        <v>0.9710905555555556</v>
      </c>
    </row>
    <row r="69" spans="1:5" s="45" customFormat="1" ht="63">
      <c r="A69" s="59" t="s">
        <v>276</v>
      </c>
      <c r="B69" s="60" t="s">
        <v>277</v>
      </c>
      <c r="C69" s="61">
        <v>36000</v>
      </c>
      <c r="D69" s="61">
        <v>34959.26</v>
      </c>
      <c r="E69" s="85">
        <f t="shared" si="0"/>
        <v>0.9710905555555556</v>
      </c>
    </row>
    <row r="70" spans="1:5" s="45" customFormat="1" ht="47.25">
      <c r="A70" s="59" t="s">
        <v>278</v>
      </c>
      <c r="B70" s="60" t="s">
        <v>103</v>
      </c>
      <c r="C70" s="61">
        <v>14920000</v>
      </c>
      <c r="D70" s="61">
        <v>16499867.71</v>
      </c>
      <c r="E70" s="85">
        <f t="shared" si="0"/>
        <v>1.105889256702413</v>
      </c>
    </row>
    <row r="71" spans="1:5" s="45" customFormat="1" ht="31.5">
      <c r="A71" s="59" t="s">
        <v>279</v>
      </c>
      <c r="B71" s="60" t="s">
        <v>104</v>
      </c>
      <c r="C71" s="61">
        <v>14920000</v>
      </c>
      <c r="D71" s="61">
        <v>16499867.71</v>
      </c>
      <c r="E71" s="85">
        <f t="shared" si="0"/>
        <v>1.105889256702413</v>
      </c>
    </row>
    <row r="72" spans="1:5" s="45" customFormat="1" ht="47.25">
      <c r="A72" s="67" t="s">
        <v>592</v>
      </c>
      <c r="B72" s="34" t="s">
        <v>536</v>
      </c>
      <c r="C72" s="61">
        <v>0</v>
      </c>
      <c r="D72" s="61">
        <v>329.45</v>
      </c>
      <c r="E72" s="85" t="str">
        <f t="shared" si="0"/>
        <v> </v>
      </c>
    </row>
    <row r="73" spans="1:5" s="45" customFormat="1" ht="47.25">
      <c r="A73" s="67" t="s">
        <v>593</v>
      </c>
      <c r="B73" s="34" t="s">
        <v>537</v>
      </c>
      <c r="C73" s="61">
        <v>0</v>
      </c>
      <c r="D73" s="61">
        <v>329.45</v>
      </c>
      <c r="E73" s="85" t="str">
        <f t="shared" si="0"/>
        <v> </v>
      </c>
    </row>
    <row r="74" spans="1:5" s="45" customFormat="1" ht="110.25">
      <c r="A74" s="67" t="s">
        <v>604</v>
      </c>
      <c r="B74" s="34" t="s">
        <v>538</v>
      </c>
      <c r="C74" s="61">
        <v>0</v>
      </c>
      <c r="D74" s="61">
        <v>329.45</v>
      </c>
      <c r="E74" s="85" t="str">
        <f t="shared" si="0"/>
        <v> </v>
      </c>
    </row>
    <row r="75" spans="1:5" s="45" customFormat="1" ht="31.5">
      <c r="A75" s="66" t="s">
        <v>477</v>
      </c>
      <c r="B75" s="64" t="s">
        <v>107</v>
      </c>
      <c r="C75" s="65">
        <v>936000</v>
      </c>
      <c r="D75" s="65">
        <v>937037.22</v>
      </c>
      <c r="E75" s="85">
        <f t="shared" si="0"/>
        <v>1.001108141025641</v>
      </c>
    </row>
    <row r="76" spans="1:5" s="45" customFormat="1" ht="47.25">
      <c r="A76" s="66" t="s">
        <v>478</v>
      </c>
      <c r="B76" s="64" t="s">
        <v>95</v>
      </c>
      <c r="C76" s="65">
        <v>936000</v>
      </c>
      <c r="D76" s="65">
        <v>937037.22</v>
      </c>
      <c r="E76" s="85">
        <f t="shared" si="0"/>
        <v>1.001108141025641</v>
      </c>
    </row>
    <row r="77" spans="1:5" s="45" customFormat="1" ht="94.5">
      <c r="A77" s="62" t="s">
        <v>280</v>
      </c>
      <c r="B77" s="63" t="s">
        <v>35</v>
      </c>
      <c r="C77" s="58">
        <v>2584000</v>
      </c>
      <c r="D77" s="58">
        <v>3534990.67</v>
      </c>
      <c r="E77" s="85">
        <f t="shared" si="0"/>
        <v>1.3680304450464396</v>
      </c>
    </row>
    <row r="78" spans="1:5" s="45" customFormat="1" ht="78.75">
      <c r="A78" s="59" t="s">
        <v>281</v>
      </c>
      <c r="B78" s="60" t="s">
        <v>149</v>
      </c>
      <c r="C78" s="61">
        <v>284000</v>
      </c>
      <c r="D78" s="61">
        <v>234967.95</v>
      </c>
      <c r="E78" s="85">
        <f t="shared" si="0"/>
        <v>0.8273519366197184</v>
      </c>
    </row>
    <row r="79" spans="1:5" s="45" customFormat="1" ht="78.75">
      <c r="A79" s="59" t="s">
        <v>282</v>
      </c>
      <c r="B79" s="60" t="s">
        <v>34</v>
      </c>
      <c r="C79" s="61">
        <v>284000</v>
      </c>
      <c r="D79" s="61">
        <v>234967.95</v>
      </c>
      <c r="E79" s="85">
        <f aca="true" t="shared" si="1" ref="E79:E142">IF(C79=0," ",D79/C79)</f>
        <v>0.8273519366197184</v>
      </c>
    </row>
    <row r="80" spans="1:5" s="45" customFormat="1" ht="94.5">
      <c r="A80" s="86" t="s">
        <v>512</v>
      </c>
      <c r="B80" s="87" t="s">
        <v>513</v>
      </c>
      <c r="C80" s="61">
        <v>2300000</v>
      </c>
      <c r="D80" s="61">
        <v>3300022.72</v>
      </c>
      <c r="E80" s="85">
        <f t="shared" si="1"/>
        <v>1.4347924869565218</v>
      </c>
    </row>
    <row r="81" spans="1:5" s="45" customFormat="1" ht="94.5">
      <c r="A81" s="86" t="s">
        <v>514</v>
      </c>
      <c r="B81" s="87" t="s">
        <v>515</v>
      </c>
      <c r="C81" s="61">
        <v>2300000</v>
      </c>
      <c r="D81" s="61">
        <v>3300022.72</v>
      </c>
      <c r="E81" s="85">
        <f t="shared" si="1"/>
        <v>1.4347924869565218</v>
      </c>
    </row>
    <row r="82" spans="1:5" s="45" customFormat="1" ht="31.5">
      <c r="A82" s="62" t="s">
        <v>283</v>
      </c>
      <c r="B82" s="63" t="s">
        <v>96</v>
      </c>
      <c r="C82" s="58">
        <v>4420000</v>
      </c>
      <c r="D82" s="58">
        <v>4088794.98</v>
      </c>
      <c r="E82" s="85">
        <f t="shared" si="1"/>
        <v>0.9250667375565611</v>
      </c>
    </row>
    <row r="83" spans="1:5" s="45" customFormat="1" ht="15.75">
      <c r="A83" s="62" t="s">
        <v>284</v>
      </c>
      <c r="B83" s="63" t="s">
        <v>97</v>
      </c>
      <c r="C83" s="58">
        <v>4420000</v>
      </c>
      <c r="D83" s="58">
        <v>4088794.98</v>
      </c>
      <c r="E83" s="85">
        <f t="shared" si="1"/>
        <v>0.9250667375565611</v>
      </c>
    </row>
    <row r="84" spans="1:5" s="45" customFormat="1" ht="31.5">
      <c r="A84" s="59" t="s">
        <v>285</v>
      </c>
      <c r="B84" s="60" t="s">
        <v>74</v>
      </c>
      <c r="C84" s="61">
        <v>350000</v>
      </c>
      <c r="D84" s="61">
        <v>2194254.45</v>
      </c>
      <c r="E84" s="85">
        <f t="shared" si="1"/>
        <v>6.269298428571429</v>
      </c>
    </row>
    <row r="85" spans="1:5" s="45" customFormat="1" ht="15.75">
      <c r="A85" s="59" t="s">
        <v>286</v>
      </c>
      <c r="B85" s="60" t="s">
        <v>139</v>
      </c>
      <c r="C85" s="61">
        <v>60000</v>
      </c>
      <c r="D85" s="61">
        <v>16246.18</v>
      </c>
      <c r="E85" s="85">
        <f t="shared" si="1"/>
        <v>0.2707696666666667</v>
      </c>
    </row>
    <row r="86" spans="1:5" s="45" customFormat="1" ht="15.75">
      <c r="A86" s="59" t="s">
        <v>287</v>
      </c>
      <c r="B86" s="60" t="s">
        <v>113</v>
      </c>
      <c r="C86" s="61">
        <v>4010000</v>
      </c>
      <c r="D86" s="61">
        <v>1868603.11</v>
      </c>
      <c r="E86" s="85">
        <f t="shared" si="1"/>
        <v>0.46598581296758107</v>
      </c>
    </row>
    <row r="87" spans="1:5" s="45" customFormat="1" ht="15.75">
      <c r="A87" s="59" t="s">
        <v>288</v>
      </c>
      <c r="B87" s="60" t="s">
        <v>289</v>
      </c>
      <c r="C87" s="61">
        <v>3410000</v>
      </c>
      <c r="D87" s="61">
        <v>501496.21</v>
      </c>
      <c r="E87" s="85">
        <f t="shared" si="1"/>
        <v>0.14706633724340176</v>
      </c>
    </row>
    <row r="88" spans="1:5" s="45" customFormat="1" ht="15.75">
      <c r="A88" s="59" t="s">
        <v>290</v>
      </c>
      <c r="B88" s="60" t="s">
        <v>291</v>
      </c>
      <c r="C88" s="61">
        <v>600000</v>
      </c>
      <c r="D88" s="61">
        <v>1367106.9</v>
      </c>
      <c r="E88" s="85">
        <f t="shared" si="1"/>
        <v>2.2785115</v>
      </c>
    </row>
    <row r="89" spans="1:5" s="45" customFormat="1" ht="47.25">
      <c r="A89" s="59" t="s">
        <v>516</v>
      </c>
      <c r="B89" s="60" t="s">
        <v>517</v>
      </c>
      <c r="C89" s="61">
        <v>0</v>
      </c>
      <c r="D89" s="61">
        <v>9691.24</v>
      </c>
      <c r="E89" s="85" t="str">
        <f t="shared" si="1"/>
        <v> </v>
      </c>
    </row>
    <row r="90" spans="1:5" s="45" customFormat="1" ht="31.5">
      <c r="A90" s="62" t="s">
        <v>292</v>
      </c>
      <c r="B90" s="63" t="s">
        <v>293</v>
      </c>
      <c r="C90" s="58">
        <v>506000</v>
      </c>
      <c r="D90" s="58">
        <v>838997.02</v>
      </c>
      <c r="E90" s="85">
        <f t="shared" si="1"/>
        <v>1.6580968774703557</v>
      </c>
    </row>
    <row r="91" spans="1:5" s="45" customFormat="1" ht="15.75">
      <c r="A91" s="62" t="s">
        <v>294</v>
      </c>
      <c r="B91" s="63" t="s">
        <v>16</v>
      </c>
      <c r="C91" s="58">
        <v>506000</v>
      </c>
      <c r="D91" s="58">
        <v>838997.02</v>
      </c>
      <c r="E91" s="85">
        <f t="shared" si="1"/>
        <v>1.6580968774703557</v>
      </c>
    </row>
    <row r="92" spans="1:5" s="45" customFormat="1" ht="31.5">
      <c r="A92" s="59" t="s">
        <v>295</v>
      </c>
      <c r="B92" s="60" t="s">
        <v>175</v>
      </c>
      <c r="C92" s="61">
        <v>506000</v>
      </c>
      <c r="D92" s="61">
        <v>723253.94</v>
      </c>
      <c r="E92" s="85">
        <f t="shared" si="1"/>
        <v>1.4293556126482212</v>
      </c>
    </row>
    <row r="93" spans="1:5" s="45" customFormat="1" ht="31.5">
      <c r="A93" s="59" t="s">
        <v>296</v>
      </c>
      <c r="B93" s="60" t="s">
        <v>36</v>
      </c>
      <c r="C93" s="61">
        <v>506000</v>
      </c>
      <c r="D93" s="61">
        <v>723253.94</v>
      </c>
      <c r="E93" s="85">
        <f t="shared" si="1"/>
        <v>1.4293556126482212</v>
      </c>
    </row>
    <row r="94" spans="1:5" s="45" customFormat="1" ht="15.75">
      <c r="A94" s="59" t="s">
        <v>518</v>
      </c>
      <c r="B94" s="60" t="s">
        <v>519</v>
      </c>
      <c r="C94" s="61">
        <v>0</v>
      </c>
      <c r="D94" s="61">
        <v>115743.08</v>
      </c>
      <c r="E94" s="85" t="str">
        <f t="shared" si="1"/>
        <v> </v>
      </c>
    </row>
    <row r="95" spans="1:5" s="45" customFormat="1" ht="31.5">
      <c r="A95" s="66" t="s">
        <v>479</v>
      </c>
      <c r="B95" s="64" t="s">
        <v>219</v>
      </c>
      <c r="C95" s="65">
        <v>0</v>
      </c>
      <c r="D95" s="65">
        <v>115743.08</v>
      </c>
      <c r="E95" s="85" t="str">
        <f t="shared" si="1"/>
        <v> </v>
      </c>
    </row>
    <row r="96" spans="1:5" s="45" customFormat="1" ht="31.5">
      <c r="A96" s="62" t="s">
        <v>297</v>
      </c>
      <c r="B96" s="63" t="s">
        <v>18</v>
      </c>
      <c r="C96" s="58">
        <v>11021000</v>
      </c>
      <c r="D96" s="58">
        <v>23672918.13</v>
      </c>
      <c r="E96" s="85">
        <f t="shared" si="1"/>
        <v>2.147982771980764</v>
      </c>
    </row>
    <row r="97" spans="1:5" s="45" customFormat="1" ht="94.5">
      <c r="A97" s="62" t="s">
        <v>298</v>
      </c>
      <c r="B97" s="63" t="s">
        <v>83</v>
      </c>
      <c r="C97" s="58">
        <v>8100000</v>
      </c>
      <c r="D97" s="58">
        <v>19672614.32</v>
      </c>
      <c r="E97" s="85">
        <f t="shared" si="1"/>
        <v>2.4287178172839505</v>
      </c>
    </row>
    <row r="98" spans="1:5" s="45" customFormat="1" ht="94.5">
      <c r="A98" s="59" t="s">
        <v>299</v>
      </c>
      <c r="B98" s="60" t="s">
        <v>300</v>
      </c>
      <c r="C98" s="61">
        <v>8100000</v>
      </c>
      <c r="D98" s="61">
        <v>19672614.32</v>
      </c>
      <c r="E98" s="85">
        <f t="shared" si="1"/>
        <v>2.4287178172839505</v>
      </c>
    </row>
    <row r="99" spans="1:5" s="45" customFormat="1" ht="94.5">
      <c r="A99" s="59" t="s">
        <v>301</v>
      </c>
      <c r="B99" s="60" t="s">
        <v>302</v>
      </c>
      <c r="C99" s="61">
        <v>8100000</v>
      </c>
      <c r="D99" s="61">
        <v>19672614.32</v>
      </c>
      <c r="E99" s="85">
        <f t="shared" si="1"/>
        <v>2.4287178172839505</v>
      </c>
    </row>
    <row r="100" spans="1:5" s="45" customFormat="1" ht="31.5">
      <c r="A100" s="62" t="s">
        <v>303</v>
      </c>
      <c r="B100" s="63" t="s">
        <v>82</v>
      </c>
      <c r="C100" s="58">
        <v>2106000</v>
      </c>
      <c r="D100" s="58">
        <v>3181759.73</v>
      </c>
      <c r="E100" s="85">
        <f t="shared" si="1"/>
        <v>1.510807089268756</v>
      </c>
    </row>
    <row r="101" spans="1:5" s="45" customFormat="1" ht="31.5">
      <c r="A101" s="59" t="s">
        <v>304</v>
      </c>
      <c r="B101" s="60" t="s">
        <v>101</v>
      </c>
      <c r="C101" s="61">
        <v>2106000</v>
      </c>
      <c r="D101" s="61">
        <v>3181759.73</v>
      </c>
      <c r="E101" s="85">
        <f t="shared" si="1"/>
        <v>1.510807089268756</v>
      </c>
    </row>
    <row r="102" spans="1:5" s="45" customFormat="1" ht="63">
      <c r="A102" s="59" t="s">
        <v>305</v>
      </c>
      <c r="B102" s="60" t="s">
        <v>11</v>
      </c>
      <c r="C102" s="61">
        <v>556000</v>
      </c>
      <c r="D102" s="61">
        <v>1475138.29</v>
      </c>
      <c r="E102" s="85">
        <f t="shared" si="1"/>
        <v>2.6531264208633094</v>
      </c>
    </row>
    <row r="103" spans="1:5" s="45" customFormat="1" ht="47.25">
      <c r="A103" s="59" t="s">
        <v>306</v>
      </c>
      <c r="B103" s="60" t="s">
        <v>187</v>
      </c>
      <c r="C103" s="61">
        <v>1550000</v>
      </c>
      <c r="D103" s="61">
        <v>1706621.44</v>
      </c>
      <c r="E103" s="85">
        <f t="shared" si="1"/>
        <v>1.1010460903225807</v>
      </c>
    </row>
    <row r="104" spans="1:5" s="45" customFormat="1" ht="63">
      <c r="A104" s="66" t="s">
        <v>480</v>
      </c>
      <c r="B104" s="64" t="s">
        <v>188</v>
      </c>
      <c r="C104" s="65">
        <v>815000</v>
      </c>
      <c r="D104" s="65">
        <v>818544.08</v>
      </c>
      <c r="E104" s="85">
        <f t="shared" si="1"/>
        <v>1.004348564417178</v>
      </c>
    </row>
    <row r="105" spans="1:5" s="45" customFormat="1" ht="63">
      <c r="A105" s="66" t="s">
        <v>481</v>
      </c>
      <c r="B105" s="64" t="s">
        <v>220</v>
      </c>
      <c r="C105" s="65">
        <v>815000</v>
      </c>
      <c r="D105" s="65">
        <v>818544.08</v>
      </c>
      <c r="E105" s="85">
        <f t="shared" si="1"/>
        <v>1.004348564417178</v>
      </c>
    </row>
    <row r="106" spans="1:5" s="45" customFormat="1" ht="94.5">
      <c r="A106" s="66" t="s">
        <v>482</v>
      </c>
      <c r="B106" s="64" t="s">
        <v>189</v>
      </c>
      <c r="C106" s="65">
        <v>172000</v>
      </c>
      <c r="D106" s="65">
        <v>173092.3</v>
      </c>
      <c r="E106" s="85">
        <f t="shared" si="1"/>
        <v>1.0063505813953488</v>
      </c>
    </row>
    <row r="107" spans="1:5" s="45" customFormat="1" ht="78.75">
      <c r="A107" s="66" t="s">
        <v>483</v>
      </c>
      <c r="B107" s="64" t="s">
        <v>190</v>
      </c>
      <c r="C107" s="65">
        <v>643000</v>
      </c>
      <c r="D107" s="65">
        <v>645451.78</v>
      </c>
      <c r="E107" s="85">
        <f t="shared" si="1"/>
        <v>1.003813032659409</v>
      </c>
    </row>
    <row r="108" spans="1:5" s="45" customFormat="1" ht="15.75">
      <c r="A108" s="62" t="s">
        <v>307</v>
      </c>
      <c r="B108" s="63" t="s">
        <v>108</v>
      </c>
      <c r="C108" s="58">
        <v>2854000</v>
      </c>
      <c r="D108" s="58">
        <v>4406861.29</v>
      </c>
      <c r="E108" s="85">
        <f t="shared" si="1"/>
        <v>1.5440999614576034</v>
      </c>
    </row>
    <row r="109" spans="1:5" s="45" customFormat="1" ht="31.5">
      <c r="A109" s="66" t="s">
        <v>484</v>
      </c>
      <c r="B109" s="64" t="s">
        <v>448</v>
      </c>
      <c r="C109" s="65">
        <v>694000</v>
      </c>
      <c r="D109" s="65">
        <v>1857288.39</v>
      </c>
      <c r="E109" s="85">
        <f t="shared" si="1"/>
        <v>2.676208054755043</v>
      </c>
    </row>
    <row r="110" spans="1:5" s="45" customFormat="1" ht="47.25">
      <c r="A110" s="66" t="s">
        <v>485</v>
      </c>
      <c r="B110" s="64" t="s">
        <v>449</v>
      </c>
      <c r="C110" s="65">
        <v>0</v>
      </c>
      <c r="D110" s="65">
        <v>11289.94</v>
      </c>
      <c r="E110" s="85" t="str">
        <f t="shared" si="1"/>
        <v> </v>
      </c>
    </row>
    <row r="111" spans="1:5" s="45" customFormat="1" ht="78.75">
      <c r="A111" s="66" t="s">
        <v>486</v>
      </c>
      <c r="B111" s="64" t="s">
        <v>450</v>
      </c>
      <c r="C111" s="65">
        <v>0</v>
      </c>
      <c r="D111" s="65">
        <v>11289.94</v>
      </c>
      <c r="E111" s="85" t="str">
        <f t="shared" si="1"/>
        <v> </v>
      </c>
    </row>
    <row r="112" spans="1:5" s="45" customFormat="1" ht="78.75">
      <c r="A112" s="66" t="s">
        <v>487</v>
      </c>
      <c r="B112" s="64" t="s">
        <v>451</v>
      </c>
      <c r="C112" s="65">
        <v>0</v>
      </c>
      <c r="D112" s="65">
        <v>129167.19</v>
      </c>
      <c r="E112" s="85" t="str">
        <f t="shared" si="1"/>
        <v> </v>
      </c>
    </row>
    <row r="113" spans="1:5" s="45" customFormat="1" ht="94.5">
      <c r="A113" s="66" t="s">
        <v>488</v>
      </c>
      <c r="B113" s="64" t="s">
        <v>452</v>
      </c>
      <c r="C113" s="65">
        <v>0</v>
      </c>
      <c r="D113" s="65">
        <v>129167.19</v>
      </c>
      <c r="E113" s="85" t="str">
        <f t="shared" si="1"/>
        <v> </v>
      </c>
    </row>
    <row r="114" spans="1:5" s="45" customFormat="1" ht="63">
      <c r="A114" s="66" t="s">
        <v>489</v>
      </c>
      <c r="B114" s="64" t="s">
        <v>453</v>
      </c>
      <c r="C114" s="65">
        <v>0</v>
      </c>
      <c r="D114" s="65">
        <v>90704.5</v>
      </c>
      <c r="E114" s="85" t="str">
        <f t="shared" si="1"/>
        <v> </v>
      </c>
    </row>
    <row r="115" spans="1:5" s="45" customFormat="1" ht="78.75">
      <c r="A115" s="66" t="s">
        <v>490</v>
      </c>
      <c r="B115" s="64" t="s">
        <v>454</v>
      </c>
      <c r="C115" s="65">
        <v>0</v>
      </c>
      <c r="D115" s="65">
        <v>50704.5</v>
      </c>
      <c r="E115" s="85" t="str">
        <f t="shared" si="1"/>
        <v> </v>
      </c>
    </row>
    <row r="116" spans="1:5" s="45" customFormat="1" ht="78.75">
      <c r="A116" s="66" t="s">
        <v>491</v>
      </c>
      <c r="B116" s="64" t="s">
        <v>455</v>
      </c>
      <c r="C116" s="65">
        <v>0</v>
      </c>
      <c r="D116" s="65">
        <v>40000</v>
      </c>
      <c r="E116" s="85" t="str">
        <f t="shared" si="1"/>
        <v> </v>
      </c>
    </row>
    <row r="117" spans="1:5" s="45" customFormat="1" ht="63">
      <c r="A117" s="66" t="s">
        <v>492</v>
      </c>
      <c r="B117" s="64" t="s">
        <v>456</v>
      </c>
      <c r="C117" s="65">
        <v>0</v>
      </c>
      <c r="D117" s="65">
        <v>23500</v>
      </c>
      <c r="E117" s="85" t="str">
        <f t="shared" si="1"/>
        <v> </v>
      </c>
    </row>
    <row r="118" spans="1:5" s="45" customFormat="1" ht="78.75">
      <c r="A118" s="67" t="s">
        <v>591</v>
      </c>
      <c r="B118" s="34" t="s">
        <v>539</v>
      </c>
      <c r="C118" s="65">
        <v>0</v>
      </c>
      <c r="D118" s="65">
        <v>8500</v>
      </c>
      <c r="E118" s="85" t="str">
        <f t="shared" si="1"/>
        <v> </v>
      </c>
    </row>
    <row r="119" spans="1:5" s="45" customFormat="1" ht="78.75">
      <c r="A119" s="66" t="s">
        <v>493</v>
      </c>
      <c r="B119" s="64" t="s">
        <v>457</v>
      </c>
      <c r="C119" s="65">
        <v>0</v>
      </c>
      <c r="D119" s="65">
        <v>15000</v>
      </c>
      <c r="E119" s="85" t="str">
        <f t="shared" si="1"/>
        <v> </v>
      </c>
    </row>
    <row r="120" spans="1:5" s="45" customFormat="1" ht="78.75">
      <c r="A120" s="66" t="s">
        <v>494</v>
      </c>
      <c r="B120" s="64" t="s">
        <v>458</v>
      </c>
      <c r="C120" s="65">
        <v>250000</v>
      </c>
      <c r="D120" s="65">
        <v>378630.89</v>
      </c>
      <c r="E120" s="85">
        <f t="shared" si="1"/>
        <v>1.51452356</v>
      </c>
    </row>
    <row r="121" spans="1:5" s="45" customFormat="1" ht="94.5">
      <c r="A121" s="66" t="s">
        <v>495</v>
      </c>
      <c r="B121" s="64" t="s">
        <v>459</v>
      </c>
      <c r="C121" s="65">
        <v>250000</v>
      </c>
      <c r="D121" s="65">
        <v>378630.89</v>
      </c>
      <c r="E121" s="85">
        <f t="shared" si="1"/>
        <v>1.51452356</v>
      </c>
    </row>
    <row r="122" spans="1:5" s="45" customFormat="1" ht="63">
      <c r="A122" s="66" t="s">
        <v>496</v>
      </c>
      <c r="B122" s="64" t="s">
        <v>460</v>
      </c>
      <c r="C122" s="65">
        <v>0</v>
      </c>
      <c r="D122" s="65">
        <v>23794.43</v>
      </c>
      <c r="E122" s="85" t="str">
        <f t="shared" si="1"/>
        <v> </v>
      </c>
    </row>
    <row r="123" spans="1:5" s="45" customFormat="1" ht="110.25">
      <c r="A123" s="66" t="s">
        <v>497</v>
      </c>
      <c r="B123" s="64" t="s">
        <v>461</v>
      </c>
      <c r="C123" s="65">
        <v>0</v>
      </c>
      <c r="D123" s="65">
        <v>23794.43</v>
      </c>
      <c r="E123" s="85" t="str">
        <f t="shared" si="1"/>
        <v> </v>
      </c>
    </row>
    <row r="124" spans="1:5" s="45" customFormat="1" ht="63">
      <c r="A124" s="66" t="s">
        <v>498</v>
      </c>
      <c r="B124" s="64" t="s">
        <v>462</v>
      </c>
      <c r="C124" s="65">
        <v>0</v>
      </c>
      <c r="D124" s="65">
        <v>12257.01</v>
      </c>
      <c r="E124" s="85" t="str">
        <f t="shared" si="1"/>
        <v> </v>
      </c>
    </row>
    <row r="125" spans="1:5" s="45" customFormat="1" ht="78.75">
      <c r="A125" s="66" t="s">
        <v>499</v>
      </c>
      <c r="B125" s="64" t="s">
        <v>463</v>
      </c>
      <c r="C125" s="65">
        <v>0</v>
      </c>
      <c r="D125" s="65">
        <v>12257.01</v>
      </c>
      <c r="E125" s="85" t="str">
        <f t="shared" si="1"/>
        <v> </v>
      </c>
    </row>
    <row r="126" spans="1:5" s="45" customFormat="1" ht="47.25">
      <c r="A126" s="66" t="s">
        <v>500</v>
      </c>
      <c r="B126" s="64" t="s">
        <v>464</v>
      </c>
      <c r="C126" s="65">
        <v>181000</v>
      </c>
      <c r="D126" s="65">
        <v>843761.44</v>
      </c>
      <c r="E126" s="85">
        <f t="shared" si="1"/>
        <v>4.6616654143646405</v>
      </c>
    </row>
    <row r="127" spans="1:5" s="45" customFormat="1" ht="78.75">
      <c r="A127" s="66" t="s">
        <v>501</v>
      </c>
      <c r="B127" s="64" t="s">
        <v>465</v>
      </c>
      <c r="C127" s="65">
        <v>181000</v>
      </c>
      <c r="D127" s="65">
        <v>843761.44</v>
      </c>
      <c r="E127" s="85">
        <f t="shared" si="1"/>
        <v>4.6616654143646405</v>
      </c>
    </row>
    <row r="128" spans="1:5" s="45" customFormat="1" ht="63">
      <c r="A128" s="66" t="s">
        <v>502</v>
      </c>
      <c r="B128" s="64" t="s">
        <v>466</v>
      </c>
      <c r="C128" s="65">
        <v>263000</v>
      </c>
      <c r="D128" s="65">
        <v>344182.99</v>
      </c>
      <c r="E128" s="85">
        <f t="shared" si="1"/>
        <v>1.3086805703422053</v>
      </c>
    </row>
    <row r="129" spans="1:5" s="45" customFormat="1" ht="94.5">
      <c r="A129" s="66" t="s">
        <v>503</v>
      </c>
      <c r="B129" s="64" t="s">
        <v>467</v>
      </c>
      <c r="C129" s="65">
        <v>263000</v>
      </c>
      <c r="D129" s="65">
        <v>344182.99</v>
      </c>
      <c r="E129" s="85">
        <f t="shared" si="1"/>
        <v>1.3086805703422053</v>
      </c>
    </row>
    <row r="130" spans="1:5" s="45" customFormat="1" ht="47.25">
      <c r="A130" s="62" t="s">
        <v>308</v>
      </c>
      <c r="B130" s="63" t="s">
        <v>309</v>
      </c>
      <c r="C130" s="58">
        <v>100000</v>
      </c>
      <c r="D130" s="58">
        <v>111190.4</v>
      </c>
      <c r="E130" s="85">
        <f t="shared" si="1"/>
        <v>1.111904</v>
      </c>
    </row>
    <row r="131" spans="1:5" s="45" customFormat="1" ht="47.25">
      <c r="A131" s="59" t="s">
        <v>310</v>
      </c>
      <c r="B131" s="60" t="s">
        <v>311</v>
      </c>
      <c r="C131" s="61">
        <v>100000</v>
      </c>
      <c r="D131" s="61">
        <v>111190.4</v>
      </c>
      <c r="E131" s="85">
        <f t="shared" si="1"/>
        <v>1.111904</v>
      </c>
    </row>
    <row r="132" spans="1:5" s="45" customFormat="1" ht="126">
      <c r="A132" s="62" t="s">
        <v>312</v>
      </c>
      <c r="B132" s="63" t="s">
        <v>313</v>
      </c>
      <c r="C132" s="58">
        <v>769000</v>
      </c>
      <c r="D132" s="58">
        <v>912236.21</v>
      </c>
      <c r="E132" s="85">
        <f t="shared" si="1"/>
        <v>1.1862629518855656</v>
      </c>
    </row>
    <row r="133" spans="1:5" s="45" customFormat="1" ht="63">
      <c r="A133" s="59" t="s">
        <v>314</v>
      </c>
      <c r="B133" s="60" t="s">
        <v>315</v>
      </c>
      <c r="C133" s="61">
        <v>769000</v>
      </c>
      <c r="D133" s="61">
        <v>912236.21</v>
      </c>
      <c r="E133" s="85">
        <f t="shared" si="1"/>
        <v>1.1862629518855656</v>
      </c>
    </row>
    <row r="134" spans="1:5" s="45" customFormat="1" ht="78.75">
      <c r="A134" s="59" t="s">
        <v>316</v>
      </c>
      <c r="B134" s="60" t="s">
        <v>317</v>
      </c>
      <c r="C134" s="61">
        <v>769000</v>
      </c>
      <c r="D134" s="61">
        <v>912236.21</v>
      </c>
      <c r="E134" s="85">
        <f t="shared" si="1"/>
        <v>1.1862629518855656</v>
      </c>
    </row>
    <row r="135" spans="1:5" s="45" customFormat="1" ht="15.75">
      <c r="A135" s="62" t="s">
        <v>318</v>
      </c>
      <c r="B135" s="63" t="s">
        <v>319</v>
      </c>
      <c r="C135" s="58">
        <v>1291000</v>
      </c>
      <c r="D135" s="58">
        <v>1470237.3</v>
      </c>
      <c r="E135" s="85">
        <f t="shared" si="1"/>
        <v>1.1388360185902402</v>
      </c>
    </row>
    <row r="136" spans="1:5" s="45" customFormat="1" ht="47.25">
      <c r="A136" s="67" t="s">
        <v>589</v>
      </c>
      <c r="B136" s="34" t="s">
        <v>540</v>
      </c>
      <c r="C136" s="58">
        <v>700000</v>
      </c>
      <c r="D136" s="58">
        <v>714550.95</v>
      </c>
      <c r="E136" s="85">
        <f t="shared" si="1"/>
        <v>1.0207870714285714</v>
      </c>
    </row>
    <row r="137" spans="1:5" s="45" customFormat="1" ht="110.25">
      <c r="A137" s="67" t="s">
        <v>590</v>
      </c>
      <c r="B137" s="34" t="s">
        <v>541</v>
      </c>
      <c r="C137" s="58">
        <v>700000</v>
      </c>
      <c r="D137" s="58">
        <v>714550.95</v>
      </c>
      <c r="E137" s="85">
        <f t="shared" si="1"/>
        <v>1.0207870714285714</v>
      </c>
    </row>
    <row r="138" spans="1:5" s="45" customFormat="1" ht="47.25">
      <c r="A138" s="59" t="s">
        <v>320</v>
      </c>
      <c r="B138" s="60" t="s">
        <v>321</v>
      </c>
      <c r="C138" s="61">
        <v>345000</v>
      </c>
      <c r="D138" s="61">
        <v>396978.59</v>
      </c>
      <c r="E138" s="85">
        <f t="shared" si="1"/>
        <v>1.150662579710145</v>
      </c>
    </row>
    <row r="139" spans="1:5" s="45" customFormat="1" ht="63">
      <c r="A139" s="59" t="s">
        <v>322</v>
      </c>
      <c r="B139" s="60" t="s">
        <v>323</v>
      </c>
      <c r="C139" s="61">
        <v>345000</v>
      </c>
      <c r="D139" s="61">
        <v>396978.59</v>
      </c>
      <c r="E139" s="85">
        <f t="shared" si="1"/>
        <v>1.150662579710145</v>
      </c>
    </row>
    <row r="140" spans="1:5" s="45" customFormat="1" ht="63">
      <c r="A140" s="59" t="s">
        <v>324</v>
      </c>
      <c r="B140" s="60" t="s">
        <v>325</v>
      </c>
      <c r="C140" s="61">
        <v>246000</v>
      </c>
      <c r="D140" s="61">
        <v>358707.76</v>
      </c>
      <c r="E140" s="85">
        <f t="shared" si="1"/>
        <v>1.4581616260162602</v>
      </c>
    </row>
    <row r="141" spans="1:5" s="45" customFormat="1" ht="63">
      <c r="A141" s="59" t="s">
        <v>326</v>
      </c>
      <c r="B141" s="60" t="s">
        <v>327</v>
      </c>
      <c r="C141" s="61">
        <v>246000</v>
      </c>
      <c r="D141" s="61">
        <v>360097.32</v>
      </c>
      <c r="E141" s="85">
        <f t="shared" si="1"/>
        <v>1.463810243902439</v>
      </c>
    </row>
    <row r="142" spans="1:5" s="45" customFormat="1" ht="78.75">
      <c r="A142" s="66" t="s">
        <v>504</v>
      </c>
      <c r="B142" s="64" t="s">
        <v>468</v>
      </c>
      <c r="C142" s="65">
        <v>0</v>
      </c>
      <c r="D142" s="65">
        <v>-1389.56</v>
      </c>
      <c r="E142" s="85" t="str">
        <f t="shared" si="1"/>
        <v> </v>
      </c>
    </row>
    <row r="143" spans="1:5" s="45" customFormat="1" ht="15.75">
      <c r="A143" s="66" t="s">
        <v>505</v>
      </c>
      <c r="B143" s="64" t="s">
        <v>469</v>
      </c>
      <c r="C143" s="65">
        <v>0</v>
      </c>
      <c r="D143" s="65">
        <v>55908.99</v>
      </c>
      <c r="E143" s="85" t="str">
        <f aca="true" t="shared" si="2" ref="E143:E206">IF(C143=0," ",D143/C143)</f>
        <v> </v>
      </c>
    </row>
    <row r="144" spans="1:5" s="45" customFormat="1" ht="110.25">
      <c r="A144" s="66" t="s">
        <v>506</v>
      </c>
      <c r="B144" s="64" t="s">
        <v>470</v>
      </c>
      <c r="C144" s="65">
        <v>0</v>
      </c>
      <c r="D144" s="65">
        <v>55908.99</v>
      </c>
      <c r="E144" s="85" t="str">
        <f t="shared" si="2"/>
        <v> </v>
      </c>
    </row>
    <row r="145" spans="1:5" s="45" customFormat="1" ht="15.75">
      <c r="A145" s="62" t="s">
        <v>328</v>
      </c>
      <c r="B145" s="63" t="s">
        <v>109</v>
      </c>
      <c r="C145" s="58">
        <v>1308000</v>
      </c>
      <c r="D145" s="58">
        <v>457286.49</v>
      </c>
      <c r="E145" s="85">
        <f t="shared" si="2"/>
        <v>0.34960740825688075</v>
      </c>
    </row>
    <row r="146" spans="1:5" s="45" customFormat="1" ht="15.75">
      <c r="A146" s="62" t="s">
        <v>520</v>
      </c>
      <c r="B146" s="63" t="s">
        <v>521</v>
      </c>
      <c r="C146" s="58">
        <v>0</v>
      </c>
      <c r="D146" s="58">
        <v>3980</v>
      </c>
      <c r="E146" s="85" t="str">
        <f t="shared" si="2"/>
        <v> </v>
      </c>
    </row>
    <row r="147" spans="1:5" s="45" customFormat="1" ht="31.5">
      <c r="A147" s="62" t="s">
        <v>522</v>
      </c>
      <c r="B147" s="63" t="s">
        <v>523</v>
      </c>
      <c r="C147" s="58">
        <v>0</v>
      </c>
      <c r="D147" s="58">
        <v>3980</v>
      </c>
      <c r="E147" s="85" t="str">
        <f t="shared" si="2"/>
        <v> </v>
      </c>
    </row>
    <row r="148" spans="1:5" s="45" customFormat="1" ht="15.75">
      <c r="A148" s="62" t="s">
        <v>329</v>
      </c>
      <c r="B148" s="63" t="s">
        <v>150</v>
      </c>
      <c r="C148" s="58">
        <v>760000</v>
      </c>
      <c r="D148" s="58">
        <v>-94773.51</v>
      </c>
      <c r="E148" s="85">
        <f t="shared" si="2"/>
        <v>-0.12470198684210526</v>
      </c>
    </row>
    <row r="149" spans="1:5" s="45" customFormat="1" ht="15.75">
      <c r="A149" s="59" t="s">
        <v>330</v>
      </c>
      <c r="B149" s="60" t="s">
        <v>98</v>
      </c>
      <c r="C149" s="61">
        <v>760000</v>
      </c>
      <c r="D149" s="61">
        <v>-94773.51</v>
      </c>
      <c r="E149" s="85">
        <f t="shared" si="2"/>
        <v>-0.12470198684210526</v>
      </c>
    </row>
    <row r="150" spans="1:5" s="45" customFormat="1" ht="15.75">
      <c r="A150" s="67" t="s">
        <v>605</v>
      </c>
      <c r="B150" s="34" t="s">
        <v>542</v>
      </c>
      <c r="C150" s="61">
        <v>548000</v>
      </c>
      <c r="D150" s="61">
        <v>548080</v>
      </c>
      <c r="E150" s="85">
        <f t="shared" si="2"/>
        <v>1.0001459854014598</v>
      </c>
    </row>
    <row r="151" spans="1:5" s="45" customFormat="1" ht="31.5">
      <c r="A151" s="67" t="s">
        <v>606</v>
      </c>
      <c r="B151" s="34" t="s">
        <v>543</v>
      </c>
      <c r="C151" s="61">
        <v>548000</v>
      </c>
      <c r="D151" s="61">
        <v>548080</v>
      </c>
      <c r="E151" s="85">
        <f t="shared" si="2"/>
        <v>1.0001459854014598</v>
      </c>
    </row>
    <row r="152" spans="1:5" s="45" customFormat="1" ht="15.75">
      <c r="A152" s="62" t="s">
        <v>331</v>
      </c>
      <c r="B152" s="63" t="s">
        <v>118</v>
      </c>
      <c r="C152" s="68">
        <v>1508224645.96</v>
      </c>
      <c r="D152" s="68">
        <v>1485127303.13</v>
      </c>
      <c r="E152" s="85">
        <f t="shared" si="2"/>
        <v>0.9846857410188399</v>
      </c>
    </row>
    <row r="153" spans="1:5" s="45" customFormat="1" ht="31.5">
      <c r="A153" s="62" t="s">
        <v>332</v>
      </c>
      <c r="B153" s="63" t="s">
        <v>37</v>
      </c>
      <c r="C153" s="68">
        <v>1508192498.86</v>
      </c>
      <c r="D153" s="68">
        <v>1501679726.53</v>
      </c>
      <c r="E153" s="85">
        <f t="shared" si="2"/>
        <v>0.9956817366914882</v>
      </c>
    </row>
    <row r="154" spans="1:5" s="45" customFormat="1" ht="15.75">
      <c r="A154" s="62" t="s">
        <v>333</v>
      </c>
      <c r="B154" s="63" t="s">
        <v>221</v>
      </c>
      <c r="C154" s="68">
        <v>192885300</v>
      </c>
      <c r="D154" s="68">
        <v>192885300</v>
      </c>
      <c r="E154" s="85">
        <f t="shared" si="2"/>
        <v>1</v>
      </c>
    </row>
    <row r="155" spans="1:5" s="45" customFormat="1" ht="15.75">
      <c r="A155" s="59" t="s">
        <v>334</v>
      </c>
      <c r="B155" s="60" t="s">
        <v>67</v>
      </c>
      <c r="C155" s="69">
        <v>98043000</v>
      </c>
      <c r="D155" s="69">
        <v>98043000</v>
      </c>
      <c r="E155" s="85">
        <f t="shared" si="2"/>
        <v>1</v>
      </c>
    </row>
    <row r="156" spans="1:5" s="45" customFormat="1" ht="47.25">
      <c r="A156" s="59" t="s">
        <v>335</v>
      </c>
      <c r="B156" s="60" t="s">
        <v>336</v>
      </c>
      <c r="C156" s="69">
        <v>98043000</v>
      </c>
      <c r="D156" s="69">
        <v>98043000</v>
      </c>
      <c r="E156" s="85">
        <f t="shared" si="2"/>
        <v>1</v>
      </c>
    </row>
    <row r="157" spans="1:5" s="45" customFormat="1" ht="31.5">
      <c r="A157" s="59" t="s">
        <v>337</v>
      </c>
      <c r="B157" s="60" t="s">
        <v>230</v>
      </c>
      <c r="C157" s="69">
        <v>94842300</v>
      </c>
      <c r="D157" s="69">
        <v>94842300</v>
      </c>
      <c r="E157" s="85">
        <f t="shared" si="2"/>
        <v>1</v>
      </c>
    </row>
    <row r="158" spans="1:5" s="45" customFormat="1" ht="31.5">
      <c r="A158" s="59" t="s">
        <v>338</v>
      </c>
      <c r="B158" s="60" t="s">
        <v>225</v>
      </c>
      <c r="C158" s="69">
        <v>94842300</v>
      </c>
      <c r="D158" s="69">
        <v>94842300</v>
      </c>
      <c r="E158" s="85">
        <f t="shared" si="2"/>
        <v>1</v>
      </c>
    </row>
    <row r="159" spans="1:5" s="45" customFormat="1" ht="31.5">
      <c r="A159" s="62" t="s">
        <v>339</v>
      </c>
      <c r="B159" s="63" t="s">
        <v>13</v>
      </c>
      <c r="C159" s="68">
        <v>287830046.55</v>
      </c>
      <c r="D159" s="68">
        <v>286414787.37</v>
      </c>
      <c r="E159" s="85">
        <f t="shared" si="2"/>
        <v>0.9950830040262869</v>
      </c>
    </row>
    <row r="160" spans="1:5" s="45" customFormat="1" ht="78.75">
      <c r="A160" s="62" t="s">
        <v>565</v>
      </c>
      <c r="B160" s="63" t="s">
        <v>544</v>
      </c>
      <c r="C160" s="68">
        <v>80330000</v>
      </c>
      <c r="D160" s="68">
        <v>80271983.64</v>
      </c>
      <c r="E160" s="85">
        <f t="shared" si="2"/>
        <v>0.9992777746794473</v>
      </c>
    </row>
    <row r="161" spans="1:5" s="70" customFormat="1" ht="78.75">
      <c r="A161" s="31" t="s">
        <v>340</v>
      </c>
      <c r="B161" s="34" t="s">
        <v>204</v>
      </c>
      <c r="C161" s="69">
        <v>80330000</v>
      </c>
      <c r="D161" s="69">
        <v>80271983.64</v>
      </c>
      <c r="E161" s="85">
        <f t="shared" si="2"/>
        <v>0.9992777746794473</v>
      </c>
    </row>
    <row r="162" spans="1:5" s="70" customFormat="1" ht="47.25">
      <c r="A162" s="31" t="s">
        <v>341</v>
      </c>
      <c r="B162" s="34" t="s">
        <v>342</v>
      </c>
      <c r="C162" s="69">
        <v>80330000</v>
      </c>
      <c r="D162" s="69">
        <v>80271983.64</v>
      </c>
      <c r="E162" s="85">
        <f t="shared" si="2"/>
        <v>0.9992777746794473</v>
      </c>
    </row>
    <row r="163" spans="1:5" s="70" customFormat="1" ht="47.25">
      <c r="A163" s="31" t="s">
        <v>566</v>
      </c>
      <c r="B163" s="34" t="s">
        <v>545</v>
      </c>
      <c r="C163" s="69">
        <v>416326.02</v>
      </c>
      <c r="D163" s="69">
        <v>416326.02</v>
      </c>
      <c r="E163" s="85">
        <f t="shared" si="2"/>
        <v>1</v>
      </c>
    </row>
    <row r="164" spans="1:5" s="70" customFormat="1" ht="63">
      <c r="A164" s="71" t="s">
        <v>343</v>
      </c>
      <c r="B164" s="34" t="s">
        <v>344</v>
      </c>
      <c r="C164" s="65">
        <v>416326.02</v>
      </c>
      <c r="D164" s="69">
        <v>416326.02</v>
      </c>
      <c r="E164" s="85">
        <f t="shared" si="2"/>
        <v>1</v>
      </c>
    </row>
    <row r="165" spans="1:5" s="70" customFormat="1" ht="47.25">
      <c r="A165" s="71" t="s">
        <v>567</v>
      </c>
      <c r="B165" s="34" t="s">
        <v>546</v>
      </c>
      <c r="C165" s="65">
        <v>45758621.14</v>
      </c>
      <c r="D165" s="69">
        <v>45758548.15</v>
      </c>
      <c r="E165" s="85">
        <f t="shared" si="2"/>
        <v>0.9999984048907467</v>
      </c>
    </row>
    <row r="166" spans="1:5" s="45" customFormat="1" ht="63">
      <c r="A166" s="31" t="s">
        <v>345</v>
      </c>
      <c r="B166" s="34" t="s">
        <v>346</v>
      </c>
      <c r="C166" s="69">
        <v>45758621.14</v>
      </c>
      <c r="D166" s="69">
        <v>45758548.15</v>
      </c>
      <c r="E166" s="85">
        <f t="shared" si="2"/>
        <v>0.9999984048907467</v>
      </c>
    </row>
    <row r="167" spans="1:5" s="45" customFormat="1" ht="31.5">
      <c r="A167" s="31" t="s">
        <v>568</v>
      </c>
      <c r="B167" s="34" t="s">
        <v>547</v>
      </c>
      <c r="C167" s="69">
        <v>9677015.06</v>
      </c>
      <c r="D167" s="69">
        <v>9677015.06</v>
      </c>
      <c r="E167" s="85">
        <f t="shared" si="2"/>
        <v>1</v>
      </c>
    </row>
    <row r="168" spans="1:5" s="45" customFormat="1" ht="31.5">
      <c r="A168" s="31" t="s">
        <v>347</v>
      </c>
      <c r="B168" s="34" t="s">
        <v>205</v>
      </c>
      <c r="C168" s="69">
        <v>9677015.06</v>
      </c>
      <c r="D168" s="69">
        <v>9677015.06</v>
      </c>
      <c r="E168" s="85">
        <f t="shared" si="2"/>
        <v>1</v>
      </c>
    </row>
    <row r="169" spans="1:5" s="45" customFormat="1" ht="15.75">
      <c r="A169" s="66" t="s">
        <v>607</v>
      </c>
      <c r="B169" s="64" t="s">
        <v>599</v>
      </c>
      <c r="C169" s="69">
        <v>437859.09</v>
      </c>
      <c r="D169" s="69">
        <v>437859.09</v>
      </c>
      <c r="E169" s="85">
        <f t="shared" si="2"/>
        <v>1</v>
      </c>
    </row>
    <row r="170" spans="1:5" s="45" customFormat="1" ht="31.5">
      <c r="A170" s="66" t="s">
        <v>608</v>
      </c>
      <c r="B170" s="64" t="s">
        <v>600</v>
      </c>
      <c r="C170" s="69">
        <v>437859.09</v>
      </c>
      <c r="D170" s="69">
        <v>437859.09</v>
      </c>
      <c r="E170" s="85">
        <f t="shared" si="2"/>
        <v>1</v>
      </c>
    </row>
    <row r="171" spans="1:5" s="45" customFormat="1" ht="31.5">
      <c r="A171" s="31" t="s">
        <v>569</v>
      </c>
      <c r="B171" s="34" t="s">
        <v>548</v>
      </c>
      <c r="C171" s="69">
        <v>26939108.57</v>
      </c>
      <c r="D171" s="69">
        <v>26939108.57</v>
      </c>
      <c r="E171" s="85">
        <f t="shared" si="2"/>
        <v>1</v>
      </c>
    </row>
    <row r="172" spans="1:5" s="45" customFormat="1" ht="31.5">
      <c r="A172" s="31" t="s">
        <v>348</v>
      </c>
      <c r="B172" s="34" t="s">
        <v>206</v>
      </c>
      <c r="C172" s="69">
        <v>26939108.57</v>
      </c>
      <c r="D172" s="69">
        <v>26939108.57</v>
      </c>
      <c r="E172" s="85">
        <f t="shared" si="2"/>
        <v>1</v>
      </c>
    </row>
    <row r="173" spans="1:5" s="45" customFormat="1" ht="31.5">
      <c r="A173" s="31" t="s">
        <v>570</v>
      </c>
      <c r="B173" s="34" t="s">
        <v>549</v>
      </c>
      <c r="C173" s="69">
        <v>5784025.82</v>
      </c>
      <c r="D173" s="69">
        <v>5784025.81</v>
      </c>
      <c r="E173" s="85">
        <f t="shared" si="2"/>
        <v>0.9999999982711003</v>
      </c>
    </row>
    <row r="174" spans="1:5" s="45" customFormat="1" ht="31.5">
      <c r="A174" s="31" t="s">
        <v>349</v>
      </c>
      <c r="B174" s="34" t="s">
        <v>350</v>
      </c>
      <c r="C174" s="69">
        <v>5784025.82</v>
      </c>
      <c r="D174" s="69">
        <v>5784025.81</v>
      </c>
      <c r="E174" s="85">
        <f t="shared" si="2"/>
        <v>0.9999999982711003</v>
      </c>
    </row>
    <row r="175" spans="1:5" s="45" customFormat="1" ht="47.25">
      <c r="A175" s="31" t="s">
        <v>571</v>
      </c>
      <c r="B175" s="34" t="s">
        <v>550</v>
      </c>
      <c r="C175" s="69">
        <v>12460996</v>
      </c>
      <c r="D175" s="69">
        <v>11845237.38</v>
      </c>
      <c r="E175" s="85">
        <f t="shared" si="2"/>
        <v>0.9505851201621444</v>
      </c>
    </row>
    <row r="176" spans="1:5" s="45" customFormat="1" ht="63">
      <c r="A176" s="31" t="s">
        <v>351</v>
      </c>
      <c r="B176" s="34" t="s">
        <v>226</v>
      </c>
      <c r="C176" s="69">
        <v>12460996</v>
      </c>
      <c r="D176" s="69">
        <v>11845237.38</v>
      </c>
      <c r="E176" s="85">
        <f t="shared" si="2"/>
        <v>0.9505851201621444</v>
      </c>
    </row>
    <row r="177" spans="1:5" s="45" customFormat="1" ht="31.5">
      <c r="A177" s="31" t="s">
        <v>572</v>
      </c>
      <c r="B177" s="34" t="s">
        <v>551</v>
      </c>
      <c r="C177" s="69">
        <v>4151000</v>
      </c>
      <c r="D177" s="69">
        <v>4151000</v>
      </c>
      <c r="E177" s="85">
        <f t="shared" si="2"/>
        <v>1</v>
      </c>
    </row>
    <row r="178" spans="1:5" ht="31.5">
      <c r="A178" s="31" t="s">
        <v>352</v>
      </c>
      <c r="B178" s="34" t="s">
        <v>176</v>
      </c>
      <c r="C178" s="69">
        <v>4151000</v>
      </c>
      <c r="D178" s="69">
        <v>4151000</v>
      </c>
      <c r="E178" s="85">
        <f t="shared" si="2"/>
        <v>1</v>
      </c>
    </row>
    <row r="179" spans="1:5" ht="15.75">
      <c r="A179" s="31" t="s">
        <v>573</v>
      </c>
      <c r="B179" s="34" t="s">
        <v>552</v>
      </c>
      <c r="C179" s="69">
        <v>101875094.85</v>
      </c>
      <c r="D179" s="69">
        <v>101133683.65</v>
      </c>
      <c r="E179" s="85">
        <f t="shared" si="2"/>
        <v>0.9927223508248838</v>
      </c>
    </row>
    <row r="180" spans="1:5" ht="15.75">
      <c r="A180" s="72" t="s">
        <v>353</v>
      </c>
      <c r="B180" s="33" t="s">
        <v>100</v>
      </c>
      <c r="C180" s="73">
        <v>101875094.85</v>
      </c>
      <c r="D180" s="73">
        <v>101133683.65</v>
      </c>
      <c r="E180" s="85">
        <f t="shared" si="2"/>
        <v>0.9927223508248838</v>
      </c>
    </row>
    <row r="181" spans="1:5" ht="94.5">
      <c r="A181" s="31" t="s">
        <v>354</v>
      </c>
      <c r="B181" s="34" t="s">
        <v>355</v>
      </c>
      <c r="C181" s="69">
        <v>26803300</v>
      </c>
      <c r="D181" s="69">
        <v>26803300</v>
      </c>
      <c r="E181" s="85">
        <f t="shared" si="2"/>
        <v>1</v>
      </c>
    </row>
    <row r="182" spans="1:5" ht="63">
      <c r="A182" s="31" t="s">
        <v>356</v>
      </c>
      <c r="B182" s="34" t="s">
        <v>357</v>
      </c>
      <c r="C182" s="73">
        <v>22031800</v>
      </c>
      <c r="D182" s="69">
        <v>22031800</v>
      </c>
      <c r="E182" s="85">
        <f t="shared" si="2"/>
        <v>1</v>
      </c>
    </row>
    <row r="183" spans="1:5" ht="78.75">
      <c r="A183" s="31" t="s">
        <v>358</v>
      </c>
      <c r="B183" s="34" t="s">
        <v>574</v>
      </c>
      <c r="C183" s="73">
        <v>8931632</v>
      </c>
      <c r="D183" s="69">
        <v>8931632</v>
      </c>
      <c r="E183" s="85">
        <f t="shared" si="2"/>
        <v>1</v>
      </c>
    </row>
    <row r="184" spans="1:5" ht="63">
      <c r="A184" s="31" t="s">
        <v>359</v>
      </c>
      <c r="B184" s="34" t="s">
        <v>360</v>
      </c>
      <c r="C184" s="69">
        <v>54700</v>
      </c>
      <c r="D184" s="69">
        <v>0</v>
      </c>
      <c r="E184" s="85">
        <f t="shared" si="2"/>
        <v>0</v>
      </c>
    </row>
    <row r="185" spans="1:5" ht="94.5">
      <c r="A185" s="31" t="s">
        <v>361</v>
      </c>
      <c r="B185" s="34" t="s">
        <v>362</v>
      </c>
      <c r="C185" s="69">
        <v>15332795</v>
      </c>
      <c r="D185" s="69">
        <v>15332795</v>
      </c>
      <c r="E185" s="85">
        <f t="shared" si="2"/>
        <v>1</v>
      </c>
    </row>
    <row r="186" spans="1:5" ht="47.25">
      <c r="A186" s="31" t="s">
        <v>575</v>
      </c>
      <c r="B186" s="34" t="s">
        <v>576</v>
      </c>
      <c r="C186" s="69">
        <v>4948000</v>
      </c>
      <c r="D186" s="69">
        <v>4948000</v>
      </c>
      <c r="E186" s="85">
        <f t="shared" si="2"/>
        <v>1</v>
      </c>
    </row>
    <row r="187" spans="1:5" ht="63">
      <c r="A187" s="31" t="s">
        <v>363</v>
      </c>
      <c r="B187" s="34" t="s">
        <v>364</v>
      </c>
      <c r="C187" s="69">
        <v>10037735.85</v>
      </c>
      <c r="D187" s="69">
        <v>10037735.85</v>
      </c>
      <c r="E187" s="85">
        <f t="shared" si="2"/>
        <v>1</v>
      </c>
    </row>
    <row r="188" spans="1:5" ht="45">
      <c r="A188" s="89" t="s">
        <v>609</v>
      </c>
      <c r="B188" s="90" t="s">
        <v>601</v>
      </c>
      <c r="C188" s="69">
        <v>4835544</v>
      </c>
      <c r="D188" s="69">
        <v>4835544</v>
      </c>
      <c r="E188" s="85">
        <f t="shared" si="2"/>
        <v>1</v>
      </c>
    </row>
    <row r="189" spans="1:5" ht="31.5">
      <c r="A189" s="31" t="s">
        <v>365</v>
      </c>
      <c r="B189" s="34" t="s">
        <v>366</v>
      </c>
      <c r="C189" s="69">
        <v>5694000</v>
      </c>
      <c r="D189" s="69">
        <v>5694000</v>
      </c>
      <c r="E189" s="85">
        <f t="shared" si="2"/>
        <v>1</v>
      </c>
    </row>
    <row r="190" spans="1:5" ht="31.5">
      <c r="A190" s="31" t="s">
        <v>367</v>
      </c>
      <c r="B190" s="34" t="s">
        <v>368</v>
      </c>
      <c r="C190" s="69">
        <v>947200</v>
      </c>
      <c r="D190" s="69">
        <v>260488.8</v>
      </c>
      <c r="E190" s="85">
        <f t="shared" si="2"/>
        <v>0.2750092905405405</v>
      </c>
    </row>
    <row r="191" spans="1:5" ht="63">
      <c r="A191" s="31" t="s">
        <v>369</v>
      </c>
      <c r="B191" s="34" t="s">
        <v>370</v>
      </c>
      <c r="C191" s="69">
        <v>2022890</v>
      </c>
      <c r="D191" s="69">
        <v>2022890</v>
      </c>
      <c r="E191" s="85">
        <f t="shared" si="2"/>
        <v>1</v>
      </c>
    </row>
    <row r="192" spans="1:5" ht="33.75">
      <c r="A192" s="89" t="s">
        <v>610</v>
      </c>
      <c r="B192" s="90" t="s">
        <v>602</v>
      </c>
      <c r="C192" s="69">
        <v>235498</v>
      </c>
      <c r="D192" s="69">
        <v>235498</v>
      </c>
      <c r="E192" s="85">
        <f t="shared" si="2"/>
        <v>1</v>
      </c>
    </row>
    <row r="193" spans="1:5" ht="31.5">
      <c r="A193" s="72" t="s">
        <v>371</v>
      </c>
      <c r="B193" s="33" t="s">
        <v>222</v>
      </c>
      <c r="C193" s="68">
        <v>869079772.51</v>
      </c>
      <c r="D193" s="68">
        <v>863982273.36</v>
      </c>
      <c r="E193" s="85">
        <f t="shared" si="2"/>
        <v>0.9941346015506979</v>
      </c>
    </row>
    <row r="194" spans="1:5" ht="31.5">
      <c r="A194" s="72" t="s">
        <v>577</v>
      </c>
      <c r="B194" s="33" t="s">
        <v>553</v>
      </c>
      <c r="C194" s="68">
        <v>835704235.58</v>
      </c>
      <c r="D194" s="68">
        <v>830683398</v>
      </c>
      <c r="E194" s="85">
        <f t="shared" si="2"/>
        <v>0.9939920879107242</v>
      </c>
    </row>
    <row r="195" spans="1:5" ht="31.5">
      <c r="A195" s="72" t="s">
        <v>372</v>
      </c>
      <c r="B195" s="33" t="s">
        <v>207</v>
      </c>
      <c r="C195" s="68">
        <v>835704235.58</v>
      </c>
      <c r="D195" s="68">
        <v>830683398</v>
      </c>
      <c r="E195" s="85">
        <f t="shared" si="2"/>
        <v>0.9939920879107242</v>
      </c>
    </row>
    <row r="196" spans="1:5" ht="220.5">
      <c r="A196" s="31" t="s">
        <v>373</v>
      </c>
      <c r="B196" s="34" t="s">
        <v>374</v>
      </c>
      <c r="C196" s="69">
        <v>223883600</v>
      </c>
      <c r="D196" s="69">
        <v>219888400</v>
      </c>
      <c r="E196" s="85">
        <f t="shared" si="2"/>
        <v>0.9821550126940964</v>
      </c>
    </row>
    <row r="197" spans="1:5" ht="220.5">
      <c r="A197" s="31" t="s">
        <v>375</v>
      </c>
      <c r="B197" s="34" t="s">
        <v>376</v>
      </c>
      <c r="C197" s="69">
        <v>2567600</v>
      </c>
      <c r="D197" s="69">
        <v>2567600</v>
      </c>
      <c r="E197" s="85">
        <f t="shared" si="2"/>
        <v>1</v>
      </c>
    </row>
    <row r="198" spans="1:5" ht="189">
      <c r="A198" s="31" t="s">
        <v>377</v>
      </c>
      <c r="B198" s="34" t="s">
        <v>378</v>
      </c>
      <c r="C198" s="69">
        <v>367458700</v>
      </c>
      <c r="D198" s="69">
        <v>367458700</v>
      </c>
      <c r="E198" s="85">
        <f t="shared" si="2"/>
        <v>1</v>
      </c>
    </row>
    <row r="199" spans="1:5" ht="189">
      <c r="A199" s="31" t="s">
        <v>379</v>
      </c>
      <c r="B199" s="34" t="s">
        <v>380</v>
      </c>
      <c r="C199" s="69">
        <v>15756000</v>
      </c>
      <c r="D199" s="69">
        <v>15756000</v>
      </c>
      <c r="E199" s="85">
        <f t="shared" si="2"/>
        <v>1</v>
      </c>
    </row>
    <row r="200" spans="1:5" ht="47.25">
      <c r="A200" s="31" t="s">
        <v>381</v>
      </c>
      <c r="B200" s="34" t="s">
        <v>382</v>
      </c>
      <c r="C200" s="69">
        <v>4748900</v>
      </c>
      <c r="D200" s="69">
        <v>4748900</v>
      </c>
      <c r="E200" s="85">
        <f t="shared" si="2"/>
        <v>1</v>
      </c>
    </row>
    <row r="201" spans="1:5" ht="47.25">
      <c r="A201" s="31" t="s">
        <v>383</v>
      </c>
      <c r="B201" s="34" t="s">
        <v>384</v>
      </c>
      <c r="C201" s="69">
        <v>7871600</v>
      </c>
      <c r="D201" s="69">
        <v>7871600</v>
      </c>
      <c r="E201" s="85">
        <f t="shared" si="2"/>
        <v>1</v>
      </c>
    </row>
    <row r="202" spans="1:5" ht="63">
      <c r="A202" s="31" t="s">
        <v>385</v>
      </c>
      <c r="B202" s="34" t="s">
        <v>386</v>
      </c>
      <c r="C202" s="69">
        <v>1329700</v>
      </c>
      <c r="D202" s="69">
        <v>1329700</v>
      </c>
      <c r="E202" s="85">
        <f t="shared" si="2"/>
        <v>1</v>
      </c>
    </row>
    <row r="203" spans="1:5" ht="47.25">
      <c r="A203" s="31" t="s">
        <v>387</v>
      </c>
      <c r="B203" s="34" t="s">
        <v>388</v>
      </c>
      <c r="C203" s="69">
        <v>1669400</v>
      </c>
      <c r="D203" s="69">
        <v>1669400</v>
      </c>
      <c r="E203" s="85">
        <f t="shared" si="2"/>
        <v>1</v>
      </c>
    </row>
    <row r="204" spans="1:5" ht="173.25">
      <c r="A204" s="31" t="s">
        <v>389</v>
      </c>
      <c r="B204" s="34" t="s">
        <v>390</v>
      </c>
      <c r="C204" s="69">
        <v>280800</v>
      </c>
      <c r="D204" s="69">
        <v>280800</v>
      </c>
      <c r="E204" s="85">
        <f t="shared" si="2"/>
        <v>1</v>
      </c>
    </row>
    <row r="205" spans="1:5" ht="63">
      <c r="A205" s="31" t="s">
        <v>391</v>
      </c>
      <c r="B205" s="34" t="s">
        <v>392</v>
      </c>
      <c r="C205" s="69">
        <v>592400</v>
      </c>
      <c r="D205" s="69">
        <v>592400</v>
      </c>
      <c r="E205" s="85">
        <f t="shared" si="2"/>
        <v>1</v>
      </c>
    </row>
    <row r="206" spans="1:5" ht="204.75">
      <c r="A206" s="31" t="s">
        <v>393</v>
      </c>
      <c r="B206" s="34" t="s">
        <v>394</v>
      </c>
      <c r="C206" s="69">
        <v>43595200</v>
      </c>
      <c r="D206" s="69">
        <v>43595100</v>
      </c>
      <c r="E206" s="85">
        <f t="shared" si="2"/>
        <v>0.9999977061694866</v>
      </c>
    </row>
    <row r="207" spans="1:5" ht="63">
      <c r="A207" s="31" t="s">
        <v>395</v>
      </c>
      <c r="B207" s="34" t="s">
        <v>396</v>
      </c>
      <c r="C207" s="69">
        <v>9478500</v>
      </c>
      <c r="D207" s="69">
        <v>9478500</v>
      </c>
      <c r="E207" s="85">
        <f aca="true" t="shared" si="3" ref="E207:E256">IF(C207=0," ",D207/C207)</f>
        <v>1</v>
      </c>
    </row>
    <row r="208" spans="1:5" ht="94.5">
      <c r="A208" s="31" t="s">
        <v>397</v>
      </c>
      <c r="B208" s="34" t="s">
        <v>398</v>
      </c>
      <c r="C208" s="69">
        <v>2929940.2</v>
      </c>
      <c r="D208" s="69">
        <v>2929940.2</v>
      </c>
      <c r="E208" s="85">
        <f t="shared" si="3"/>
        <v>1</v>
      </c>
    </row>
    <row r="209" spans="1:5" ht="78.75">
      <c r="A209" s="31" t="s">
        <v>399</v>
      </c>
      <c r="B209" s="34" t="s">
        <v>400</v>
      </c>
      <c r="C209" s="69">
        <v>3183667.2</v>
      </c>
      <c r="D209" s="69">
        <v>3183667.2</v>
      </c>
      <c r="E209" s="85">
        <f t="shared" si="3"/>
        <v>1</v>
      </c>
    </row>
    <row r="210" spans="1:5" ht="63">
      <c r="A210" s="31" t="s">
        <v>401</v>
      </c>
      <c r="B210" s="34" t="s">
        <v>402</v>
      </c>
      <c r="C210" s="69">
        <v>10891381.18</v>
      </c>
      <c r="D210" s="69">
        <v>9865843.6</v>
      </c>
      <c r="E210" s="85">
        <f t="shared" si="3"/>
        <v>0.9058395291606165</v>
      </c>
    </row>
    <row r="211" spans="1:5" ht="94.5">
      <c r="A211" s="31" t="s">
        <v>403</v>
      </c>
      <c r="B211" s="34" t="s">
        <v>404</v>
      </c>
      <c r="C211" s="69">
        <v>300000</v>
      </c>
      <c r="D211" s="69">
        <v>300000</v>
      </c>
      <c r="E211" s="85">
        <f t="shared" si="3"/>
        <v>1</v>
      </c>
    </row>
    <row r="212" spans="1:5" ht="236.25">
      <c r="A212" s="31" t="s">
        <v>405</v>
      </c>
      <c r="B212" s="34" t="s">
        <v>406</v>
      </c>
      <c r="C212" s="69">
        <v>77892200</v>
      </c>
      <c r="D212" s="69">
        <v>77892200</v>
      </c>
      <c r="E212" s="85">
        <f t="shared" si="3"/>
        <v>1</v>
      </c>
    </row>
    <row r="213" spans="1:5" ht="204.75">
      <c r="A213" s="31" t="s">
        <v>407</v>
      </c>
      <c r="B213" s="34" t="s">
        <v>408</v>
      </c>
      <c r="C213" s="69">
        <v>38427300</v>
      </c>
      <c r="D213" s="69">
        <v>38427300</v>
      </c>
      <c r="E213" s="85">
        <f t="shared" si="3"/>
        <v>1</v>
      </c>
    </row>
    <row r="214" spans="1:5" ht="63">
      <c r="A214" s="31" t="s">
        <v>409</v>
      </c>
      <c r="B214" s="34" t="s">
        <v>410</v>
      </c>
      <c r="C214" s="69">
        <v>1594900</v>
      </c>
      <c r="D214" s="69">
        <v>1594900</v>
      </c>
      <c r="E214" s="85">
        <f t="shared" si="3"/>
        <v>1</v>
      </c>
    </row>
    <row r="215" spans="1:5" ht="94.5">
      <c r="A215" s="31" t="s">
        <v>411</v>
      </c>
      <c r="B215" s="34" t="s">
        <v>412</v>
      </c>
      <c r="C215" s="69">
        <v>1334850</v>
      </c>
      <c r="D215" s="69">
        <v>1334850</v>
      </c>
      <c r="E215" s="85">
        <f t="shared" si="3"/>
        <v>1</v>
      </c>
    </row>
    <row r="216" spans="1:5" ht="63">
      <c r="A216" s="31" t="s">
        <v>413</v>
      </c>
      <c r="B216" s="34" t="s">
        <v>414</v>
      </c>
      <c r="C216" s="69">
        <v>19315380</v>
      </c>
      <c r="D216" s="69">
        <v>19315380</v>
      </c>
      <c r="E216" s="85">
        <f t="shared" si="3"/>
        <v>1</v>
      </c>
    </row>
    <row r="217" spans="1:5" ht="78.75">
      <c r="A217" s="31" t="s">
        <v>415</v>
      </c>
      <c r="B217" s="34" t="s">
        <v>416</v>
      </c>
      <c r="C217" s="69">
        <v>602217</v>
      </c>
      <c r="D217" s="69">
        <v>602217</v>
      </c>
      <c r="E217" s="85">
        <f t="shared" si="3"/>
        <v>1</v>
      </c>
    </row>
    <row r="218" spans="1:5" ht="63">
      <c r="A218" s="31" t="s">
        <v>578</v>
      </c>
      <c r="B218" s="34" t="s">
        <v>554</v>
      </c>
      <c r="C218" s="69">
        <v>20139500</v>
      </c>
      <c r="D218" s="69">
        <v>20139500</v>
      </c>
      <c r="E218" s="85">
        <f t="shared" si="3"/>
        <v>1</v>
      </c>
    </row>
    <row r="219" spans="1:5" ht="78.75">
      <c r="A219" s="31" t="s">
        <v>417</v>
      </c>
      <c r="B219" s="34" t="s">
        <v>208</v>
      </c>
      <c r="C219" s="69">
        <v>20139500</v>
      </c>
      <c r="D219" s="69">
        <v>20139500</v>
      </c>
      <c r="E219" s="85">
        <f t="shared" si="3"/>
        <v>1</v>
      </c>
    </row>
    <row r="220" spans="1:5" ht="63">
      <c r="A220" s="31" t="s">
        <v>579</v>
      </c>
      <c r="B220" s="34" t="s">
        <v>555</v>
      </c>
      <c r="C220" s="69">
        <v>8284720</v>
      </c>
      <c r="D220" s="69">
        <v>8284720</v>
      </c>
      <c r="E220" s="85">
        <f t="shared" si="3"/>
        <v>1</v>
      </c>
    </row>
    <row r="221" spans="1:5" ht="63">
      <c r="A221" s="31" t="s">
        <v>418</v>
      </c>
      <c r="B221" s="34" t="s">
        <v>209</v>
      </c>
      <c r="C221" s="69">
        <v>8284720</v>
      </c>
      <c r="D221" s="69">
        <v>8284720</v>
      </c>
      <c r="E221" s="85">
        <f t="shared" si="3"/>
        <v>1</v>
      </c>
    </row>
    <row r="222" spans="1:5" ht="31.5">
      <c r="A222" s="31" t="s">
        <v>580</v>
      </c>
      <c r="B222" s="34" t="s">
        <v>556</v>
      </c>
      <c r="C222" s="69">
        <v>2265100</v>
      </c>
      <c r="D222" s="69">
        <v>2265100</v>
      </c>
      <c r="E222" s="85">
        <f t="shared" si="3"/>
        <v>1</v>
      </c>
    </row>
    <row r="223" spans="1:5" ht="47.25">
      <c r="A223" s="31" t="s">
        <v>419</v>
      </c>
      <c r="B223" s="34" t="s">
        <v>64</v>
      </c>
      <c r="C223" s="69">
        <v>2265100</v>
      </c>
      <c r="D223" s="69">
        <v>2265100</v>
      </c>
      <c r="E223" s="85">
        <f t="shared" si="3"/>
        <v>1</v>
      </c>
    </row>
    <row r="224" spans="1:5" ht="63">
      <c r="A224" s="31" t="s">
        <v>581</v>
      </c>
      <c r="B224" s="34" t="s">
        <v>557</v>
      </c>
      <c r="C224" s="69">
        <v>44800</v>
      </c>
      <c r="D224" s="69">
        <v>0</v>
      </c>
      <c r="E224" s="85">
        <f t="shared" si="3"/>
        <v>0</v>
      </c>
    </row>
    <row r="225" spans="1:5" ht="63">
      <c r="A225" s="31" t="s">
        <v>420</v>
      </c>
      <c r="B225" s="34" t="s">
        <v>227</v>
      </c>
      <c r="C225" s="69">
        <v>44800</v>
      </c>
      <c r="D225" s="69">
        <v>0</v>
      </c>
      <c r="E225" s="85">
        <f t="shared" si="3"/>
        <v>0</v>
      </c>
    </row>
    <row r="226" spans="1:5" ht="47.25">
      <c r="A226" s="31" t="s">
        <v>582</v>
      </c>
      <c r="B226" s="34" t="s">
        <v>558</v>
      </c>
      <c r="C226" s="69">
        <v>1359656.23</v>
      </c>
      <c r="D226" s="69">
        <v>1359656.23</v>
      </c>
      <c r="E226" s="85">
        <f t="shared" si="3"/>
        <v>1</v>
      </c>
    </row>
    <row r="227" spans="1:5" ht="47.25">
      <c r="A227" s="31" t="s">
        <v>421</v>
      </c>
      <c r="B227" s="34" t="s">
        <v>210</v>
      </c>
      <c r="C227" s="69">
        <v>1359656.23</v>
      </c>
      <c r="D227" s="69">
        <v>1359656.23</v>
      </c>
      <c r="E227" s="85">
        <f t="shared" si="3"/>
        <v>1</v>
      </c>
    </row>
    <row r="228" spans="1:5" ht="31.5">
      <c r="A228" s="31" t="s">
        <v>583</v>
      </c>
      <c r="B228" s="34" t="s">
        <v>559</v>
      </c>
      <c r="C228" s="69">
        <v>1281760.7</v>
      </c>
      <c r="D228" s="69">
        <v>1249899.13</v>
      </c>
      <c r="E228" s="85">
        <f t="shared" si="3"/>
        <v>0.9751423413122278</v>
      </c>
    </row>
    <row r="229" spans="1:5" ht="31.5">
      <c r="A229" s="31" t="s">
        <v>422</v>
      </c>
      <c r="B229" s="34" t="s">
        <v>228</v>
      </c>
      <c r="C229" s="69">
        <v>1281760.7</v>
      </c>
      <c r="D229" s="69">
        <v>1249899.13</v>
      </c>
      <c r="E229" s="85">
        <f t="shared" si="3"/>
        <v>0.9751423413122278</v>
      </c>
    </row>
    <row r="230" spans="1:5" ht="15.75">
      <c r="A230" s="72" t="s">
        <v>423</v>
      </c>
      <c r="B230" s="33" t="s">
        <v>65</v>
      </c>
      <c r="C230" s="68">
        <v>158397379.8</v>
      </c>
      <c r="D230" s="68">
        <v>158397365.8</v>
      </c>
      <c r="E230" s="85">
        <f t="shared" si="3"/>
        <v>0.9999999116146996</v>
      </c>
    </row>
    <row r="231" spans="1:5" ht="63">
      <c r="A231" s="72" t="s">
        <v>584</v>
      </c>
      <c r="B231" s="33" t="s">
        <v>560</v>
      </c>
      <c r="C231" s="68">
        <v>4177257.8</v>
      </c>
      <c r="D231" s="68">
        <v>4177251.8</v>
      </c>
      <c r="E231" s="85">
        <f t="shared" si="3"/>
        <v>0.9999985636510152</v>
      </c>
    </row>
    <row r="232" spans="1:5" ht="63">
      <c r="A232" s="31" t="s">
        <v>424</v>
      </c>
      <c r="B232" s="34" t="s">
        <v>151</v>
      </c>
      <c r="C232" s="69">
        <v>4177257.8</v>
      </c>
      <c r="D232" s="69">
        <v>4177251.8</v>
      </c>
      <c r="E232" s="85">
        <f t="shared" si="3"/>
        <v>0.9999985636510152</v>
      </c>
    </row>
    <row r="233" spans="1:5" ht="63">
      <c r="A233" s="31" t="s">
        <v>585</v>
      </c>
      <c r="B233" s="34" t="s">
        <v>561</v>
      </c>
      <c r="C233" s="69">
        <v>42134022</v>
      </c>
      <c r="D233" s="69">
        <v>42134014</v>
      </c>
      <c r="E233" s="85">
        <f t="shared" si="3"/>
        <v>0.9999998101296858</v>
      </c>
    </row>
    <row r="234" spans="1:5" ht="63">
      <c r="A234" s="31" t="s">
        <v>425</v>
      </c>
      <c r="B234" s="34" t="s">
        <v>426</v>
      </c>
      <c r="C234" s="69">
        <v>42134022</v>
      </c>
      <c r="D234" s="69">
        <v>42134014</v>
      </c>
      <c r="E234" s="85">
        <f t="shared" si="3"/>
        <v>0.9999998101296858</v>
      </c>
    </row>
    <row r="235" spans="1:5" ht="63">
      <c r="A235" s="31" t="s">
        <v>586</v>
      </c>
      <c r="B235" s="34" t="s">
        <v>562</v>
      </c>
      <c r="C235" s="69">
        <v>50000000</v>
      </c>
      <c r="D235" s="69">
        <v>50000000</v>
      </c>
      <c r="E235" s="85">
        <f t="shared" si="3"/>
        <v>1</v>
      </c>
    </row>
    <row r="236" spans="1:5" ht="78.75">
      <c r="A236" s="31" t="s">
        <v>427</v>
      </c>
      <c r="B236" s="34" t="s">
        <v>428</v>
      </c>
      <c r="C236" s="69">
        <v>50000000</v>
      </c>
      <c r="D236" s="69">
        <v>50000000</v>
      </c>
      <c r="E236" s="85">
        <f t="shared" si="3"/>
        <v>1</v>
      </c>
    </row>
    <row r="237" spans="1:5" ht="15.75">
      <c r="A237" s="31" t="s">
        <v>587</v>
      </c>
      <c r="B237" s="34" t="s">
        <v>563</v>
      </c>
      <c r="C237" s="69">
        <v>62086100</v>
      </c>
      <c r="D237" s="69">
        <v>62086100</v>
      </c>
      <c r="E237" s="85">
        <f t="shared" si="3"/>
        <v>1</v>
      </c>
    </row>
    <row r="238" spans="1:5" ht="31.5">
      <c r="A238" s="31" t="s">
        <v>429</v>
      </c>
      <c r="B238" s="34" t="s">
        <v>211</v>
      </c>
      <c r="C238" s="69">
        <v>62086100</v>
      </c>
      <c r="D238" s="69">
        <v>62086100</v>
      </c>
      <c r="E238" s="85">
        <f t="shared" si="3"/>
        <v>1</v>
      </c>
    </row>
    <row r="239" spans="1:5" ht="78.75">
      <c r="A239" s="31" t="s">
        <v>430</v>
      </c>
      <c r="B239" s="34" t="s">
        <v>431</v>
      </c>
      <c r="C239" s="69">
        <v>52786100</v>
      </c>
      <c r="D239" s="69">
        <v>52786100</v>
      </c>
      <c r="E239" s="85">
        <f t="shared" si="3"/>
        <v>1</v>
      </c>
    </row>
    <row r="240" spans="1:5" ht="78.75">
      <c r="A240" s="31" t="s">
        <v>432</v>
      </c>
      <c r="B240" s="34" t="s">
        <v>588</v>
      </c>
      <c r="C240" s="69">
        <v>8100000</v>
      </c>
      <c r="D240" s="69">
        <v>8100000</v>
      </c>
      <c r="E240" s="85">
        <f t="shared" si="3"/>
        <v>1</v>
      </c>
    </row>
    <row r="241" spans="1:5" ht="63">
      <c r="A241" s="80" t="s">
        <v>611</v>
      </c>
      <c r="B241" s="79" t="s">
        <v>613</v>
      </c>
      <c r="C241" s="69">
        <v>500000</v>
      </c>
      <c r="D241" s="69">
        <v>500000</v>
      </c>
      <c r="E241" s="85">
        <f t="shared" si="3"/>
        <v>1</v>
      </c>
    </row>
    <row r="242" spans="1:5" ht="78.75">
      <c r="A242" s="80" t="s">
        <v>612</v>
      </c>
      <c r="B242" s="79" t="s">
        <v>614</v>
      </c>
      <c r="C242" s="69">
        <v>700000</v>
      </c>
      <c r="D242" s="69">
        <v>700000</v>
      </c>
      <c r="E242" s="85">
        <f t="shared" si="3"/>
        <v>1</v>
      </c>
    </row>
    <row r="243" spans="1:5" ht="15.75">
      <c r="A243" s="74" t="s">
        <v>433</v>
      </c>
      <c r="B243" s="34" t="s">
        <v>564</v>
      </c>
      <c r="C243" s="68">
        <v>32147.1</v>
      </c>
      <c r="D243" s="68">
        <v>32148</v>
      </c>
      <c r="E243" s="85">
        <f t="shared" si="3"/>
        <v>1.0000279963044878</v>
      </c>
    </row>
    <row r="244" spans="1:5" ht="31.5">
      <c r="A244" s="74" t="s">
        <v>524</v>
      </c>
      <c r="B244" s="34" t="s">
        <v>212</v>
      </c>
      <c r="C244" s="68">
        <v>32147.1</v>
      </c>
      <c r="D244" s="68">
        <v>32148</v>
      </c>
      <c r="E244" s="85">
        <f t="shared" si="3"/>
        <v>1.0000279963044878</v>
      </c>
    </row>
    <row r="245" spans="1:5" ht="31.5">
      <c r="A245" s="74" t="s">
        <v>525</v>
      </c>
      <c r="B245" s="34" t="s">
        <v>212</v>
      </c>
      <c r="C245" s="68">
        <v>32147.1</v>
      </c>
      <c r="D245" s="68">
        <v>32148</v>
      </c>
      <c r="E245" s="85">
        <f t="shared" si="3"/>
        <v>1.0000279963044878</v>
      </c>
    </row>
    <row r="246" spans="1:5" ht="63">
      <c r="A246" s="31" t="s">
        <v>526</v>
      </c>
      <c r="B246" s="34" t="s">
        <v>527</v>
      </c>
      <c r="C246" s="69">
        <v>32147.1</v>
      </c>
      <c r="D246" s="69">
        <v>32148</v>
      </c>
      <c r="E246" s="85">
        <f t="shared" si="3"/>
        <v>1.0000279963044878</v>
      </c>
    </row>
    <row r="247" spans="1:5" ht="78.75">
      <c r="A247" s="74" t="s">
        <v>434</v>
      </c>
      <c r="B247" s="75" t="s">
        <v>435</v>
      </c>
      <c r="C247" s="76">
        <v>0</v>
      </c>
      <c r="D247" s="76">
        <v>221008.01</v>
      </c>
      <c r="E247" s="85" t="str">
        <f t="shared" si="3"/>
        <v> </v>
      </c>
    </row>
    <row r="248" spans="1:5" ht="94.5">
      <c r="A248" s="74" t="s">
        <v>436</v>
      </c>
      <c r="B248" s="75" t="s">
        <v>437</v>
      </c>
      <c r="C248" s="76">
        <v>0</v>
      </c>
      <c r="D248" s="76">
        <v>221008.01</v>
      </c>
      <c r="E248" s="85" t="str">
        <f t="shared" si="3"/>
        <v> </v>
      </c>
    </row>
    <row r="249" spans="1:5" ht="78.75">
      <c r="A249" s="91" t="s">
        <v>438</v>
      </c>
      <c r="B249" s="2" t="s">
        <v>223</v>
      </c>
      <c r="C249" s="69">
        <v>0</v>
      </c>
      <c r="D249" s="69">
        <v>221008.01</v>
      </c>
      <c r="E249" s="85" t="str">
        <f t="shared" si="3"/>
        <v> </v>
      </c>
    </row>
    <row r="250" spans="1:5" ht="47.25">
      <c r="A250" s="91" t="s">
        <v>439</v>
      </c>
      <c r="B250" s="2" t="s">
        <v>213</v>
      </c>
      <c r="C250" s="69">
        <v>0</v>
      </c>
      <c r="D250" s="69">
        <v>221008.01</v>
      </c>
      <c r="E250" s="85" t="str">
        <f t="shared" si="3"/>
        <v> </v>
      </c>
    </row>
    <row r="251" spans="1:5" ht="47.25">
      <c r="A251" s="74" t="s">
        <v>440</v>
      </c>
      <c r="B251" s="75" t="s">
        <v>191</v>
      </c>
      <c r="C251" s="76">
        <v>0</v>
      </c>
      <c r="D251" s="76">
        <v>-16805579.41</v>
      </c>
      <c r="E251" s="85" t="str">
        <f t="shared" si="3"/>
        <v> </v>
      </c>
    </row>
    <row r="252" spans="1:5" ht="47.25">
      <c r="A252" s="74" t="s">
        <v>441</v>
      </c>
      <c r="B252" s="75" t="s">
        <v>224</v>
      </c>
      <c r="C252" s="76">
        <v>0</v>
      </c>
      <c r="D252" s="77">
        <v>-16805579.41</v>
      </c>
      <c r="E252" s="85" t="str">
        <f t="shared" si="3"/>
        <v> </v>
      </c>
    </row>
    <row r="253" spans="1:5" ht="63">
      <c r="A253" s="91" t="s">
        <v>442</v>
      </c>
      <c r="B253" s="2" t="s">
        <v>443</v>
      </c>
      <c r="C253" s="69">
        <v>0</v>
      </c>
      <c r="D253" s="69">
        <v>-2690264.14</v>
      </c>
      <c r="E253" s="85" t="str">
        <f t="shared" si="3"/>
        <v> </v>
      </c>
    </row>
    <row r="254" spans="1:5" ht="78.75">
      <c r="A254" s="91" t="s">
        <v>444</v>
      </c>
      <c r="B254" s="2" t="s">
        <v>445</v>
      </c>
      <c r="C254" s="69">
        <v>0</v>
      </c>
      <c r="D254" s="69">
        <v>-477030.73</v>
      </c>
      <c r="E254" s="85" t="str">
        <f t="shared" si="3"/>
        <v> </v>
      </c>
    </row>
    <row r="255" spans="1:5" ht="47.25">
      <c r="A255" s="91" t="s">
        <v>446</v>
      </c>
      <c r="B255" s="2" t="s">
        <v>214</v>
      </c>
      <c r="C255" s="69">
        <v>0</v>
      </c>
      <c r="D255" s="69">
        <v>-13638284.54</v>
      </c>
      <c r="E255" s="85" t="str">
        <f t="shared" si="3"/>
        <v> </v>
      </c>
    </row>
    <row r="256" spans="1:5" ht="15.75">
      <c r="A256" s="72"/>
      <c r="B256" s="33" t="s">
        <v>125</v>
      </c>
      <c r="C256" s="68">
        <f>C152+C13</f>
        <v>2184667645.96</v>
      </c>
      <c r="D256" s="68">
        <f>D152+D13</f>
        <v>2218538842.73</v>
      </c>
      <c r="E256" s="92">
        <f t="shared" si="3"/>
        <v>1.01550405016188</v>
      </c>
    </row>
    <row r="259" spans="1:5" ht="15.75">
      <c r="A259" s="48" t="s">
        <v>615</v>
      </c>
      <c r="B259" s="30"/>
      <c r="C259" s="78" t="s">
        <v>616</v>
      </c>
      <c r="D259" s="78"/>
      <c r="E259" s="30"/>
    </row>
  </sheetData>
  <sheetProtection/>
  <mergeCells count="8">
    <mergeCell ref="A7:E7"/>
    <mergeCell ref="A8:E8"/>
    <mergeCell ref="A9:E9"/>
    <mergeCell ref="A10:E10"/>
    <mergeCell ref="C2:E2"/>
    <mergeCell ref="C3:E3"/>
    <mergeCell ref="C4:E4"/>
    <mergeCell ref="C5:E5"/>
  </mergeCells>
  <printOptions/>
  <pageMargins left="0.5905511811023623" right="0.3937007874015748" top="0.3937007874015748" bottom="0.3937007874015748" header="0.31496062992125984" footer="0.31496062992125984"/>
  <pageSetup fitToHeight="0"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tabColor rgb="FF92D050"/>
  </sheetPr>
  <dimension ref="A1:I293"/>
  <sheetViews>
    <sheetView zoomScalePageLayoutView="0" workbookViewId="0" topLeftCell="A1">
      <selection activeCell="G8" sqref="G8"/>
    </sheetView>
  </sheetViews>
  <sheetFormatPr defaultColWidth="9.00390625" defaultRowHeight="12.75"/>
  <cols>
    <col min="1" max="1" width="20.375" style="95" customWidth="1"/>
    <col min="2" max="2" width="16.375" style="96" customWidth="1"/>
    <col min="3" max="3" width="17.625" style="96" customWidth="1"/>
    <col min="4" max="4" width="16.875" style="96" customWidth="1"/>
    <col min="5" max="5" width="17.75390625" style="117" customWidth="1"/>
    <col min="6" max="6" width="11.125" style="98" customWidth="1"/>
    <col min="7" max="7" width="11.875" style="98" bestFit="1" customWidth="1"/>
    <col min="8" max="8" width="9.125" style="98" customWidth="1"/>
    <col min="9" max="9" width="13.125" style="98" bestFit="1" customWidth="1"/>
    <col min="10" max="16384" width="9.125" style="98" customWidth="1"/>
  </cols>
  <sheetData>
    <row r="1" spans="1:5" s="94" customFormat="1" ht="15">
      <c r="A1" s="93"/>
      <c r="B1" s="131" t="s">
        <v>181</v>
      </c>
      <c r="C1" s="131"/>
      <c r="D1" s="131"/>
      <c r="E1" s="131"/>
    </row>
    <row r="2" spans="1:5" s="94" customFormat="1" ht="15">
      <c r="A2" s="93"/>
      <c r="B2" s="131" t="s">
        <v>180</v>
      </c>
      <c r="C2" s="131"/>
      <c r="D2" s="131"/>
      <c r="E2" s="131"/>
    </row>
    <row r="3" spans="1:5" s="94" customFormat="1" ht="15">
      <c r="A3" s="93"/>
      <c r="B3" s="131" t="s">
        <v>179</v>
      </c>
      <c r="C3" s="131"/>
      <c r="D3" s="131"/>
      <c r="E3" s="131"/>
    </row>
    <row r="4" spans="1:5" s="94" customFormat="1" ht="15">
      <c r="A4" s="93"/>
      <c r="B4" s="131" t="s">
        <v>182</v>
      </c>
      <c r="C4" s="131"/>
      <c r="D4" s="131"/>
      <c r="E4" s="131"/>
    </row>
    <row r="5" spans="1:5" s="94" customFormat="1" ht="15">
      <c r="A5" s="93"/>
      <c r="B5" s="132" t="s">
        <v>624</v>
      </c>
      <c r="C5" s="132"/>
      <c r="D5" s="132"/>
      <c r="E5" s="132"/>
    </row>
    <row r="6" spans="3:5" ht="15.75">
      <c r="C6" s="97"/>
      <c r="D6" s="97"/>
      <c r="E6" s="97"/>
    </row>
    <row r="7" spans="1:5" ht="72" customHeight="1">
      <c r="A7" s="133" t="s">
        <v>620</v>
      </c>
      <c r="B7" s="133"/>
      <c r="C7" s="133"/>
      <c r="D7" s="133"/>
      <c r="E7" s="133"/>
    </row>
    <row r="8" spans="4:5" ht="15.75">
      <c r="D8" s="129"/>
      <c r="E8" s="129"/>
    </row>
    <row r="9" spans="1:5" s="100" customFormat="1" ht="165">
      <c r="A9" s="99" t="s">
        <v>178</v>
      </c>
      <c r="B9" s="99" t="s">
        <v>197</v>
      </c>
      <c r="C9" s="99" t="s">
        <v>196</v>
      </c>
      <c r="D9" s="99" t="s">
        <v>198</v>
      </c>
      <c r="E9" s="99" t="s">
        <v>199</v>
      </c>
    </row>
    <row r="10" spans="1:7" s="100" customFormat="1" ht="15.75">
      <c r="A10" s="101">
        <v>1</v>
      </c>
      <c r="B10" s="102">
        <v>2</v>
      </c>
      <c r="C10" s="103">
        <v>3</v>
      </c>
      <c r="D10" s="103">
        <v>4</v>
      </c>
      <c r="E10" s="104">
        <v>5</v>
      </c>
      <c r="G10" s="105"/>
    </row>
    <row r="11" spans="1:9" s="120" customFormat="1" ht="15.75">
      <c r="A11" s="34" t="s">
        <v>621</v>
      </c>
      <c r="B11" s="13" t="s">
        <v>531</v>
      </c>
      <c r="C11" s="118">
        <v>79181.1</v>
      </c>
      <c r="D11" s="119">
        <v>2023.4</v>
      </c>
      <c r="E11" s="118">
        <v>791924.9</v>
      </c>
      <c r="G11" s="121">
        <f>C11*1000/12/B11</f>
        <v>64690.44117647059</v>
      </c>
      <c r="I11" s="122">
        <f>E11*1000/D11/12</f>
        <v>32615.272149187833</v>
      </c>
    </row>
    <row r="12" spans="2:5" ht="15.75">
      <c r="B12" s="106"/>
      <c r="C12" s="107"/>
      <c r="D12" s="107"/>
      <c r="E12" s="108"/>
    </row>
    <row r="13" spans="2:5" ht="15.75">
      <c r="B13" s="106"/>
      <c r="C13" s="107"/>
      <c r="D13" s="107"/>
      <c r="E13" s="108"/>
    </row>
    <row r="14" spans="1:5" s="112" customFormat="1" ht="15.75">
      <c r="A14" s="109"/>
      <c r="B14" s="110"/>
      <c r="C14" s="110"/>
      <c r="D14" s="110"/>
      <c r="E14" s="111"/>
    </row>
    <row r="15" spans="1:5" s="94" customFormat="1" ht="15.75">
      <c r="A15" s="130" t="s">
        <v>528</v>
      </c>
      <c r="B15" s="130"/>
      <c r="C15" s="130"/>
      <c r="D15" s="130"/>
      <c r="E15" s="130"/>
    </row>
    <row r="16" spans="2:6" ht="15.75">
      <c r="B16" s="113"/>
      <c r="C16" s="113"/>
      <c r="D16" s="113"/>
      <c r="E16" s="114"/>
      <c r="F16" s="115"/>
    </row>
    <row r="17" spans="2:5" ht="15.75">
      <c r="B17" s="98"/>
      <c r="C17" s="98"/>
      <c r="D17" s="98"/>
      <c r="E17" s="116"/>
    </row>
    <row r="18" spans="2:5" ht="15.75">
      <c r="B18" s="98"/>
      <c r="C18" s="98"/>
      <c r="D18" s="98"/>
      <c r="E18" s="98"/>
    </row>
    <row r="19" spans="2:5" ht="15.75">
      <c r="B19" s="98"/>
      <c r="C19" s="98"/>
      <c r="D19" s="98"/>
      <c r="E19" s="116"/>
    </row>
    <row r="20" spans="2:5" ht="15.75">
      <c r="B20" s="98"/>
      <c r="C20" s="98"/>
      <c r="D20" s="98"/>
      <c r="E20" s="98"/>
    </row>
    <row r="21" spans="2:5" ht="15.75">
      <c r="B21" s="98"/>
      <c r="C21" s="98"/>
      <c r="D21" s="98"/>
      <c r="E21" s="98"/>
    </row>
    <row r="22" spans="2:5" ht="15.75">
      <c r="B22" s="98"/>
      <c r="C22" s="98"/>
      <c r="D22" s="98"/>
      <c r="E22" s="98"/>
    </row>
    <row r="23" spans="2:5" ht="15.75">
      <c r="B23" s="98"/>
      <c r="C23" s="98"/>
      <c r="D23" s="98"/>
      <c r="E23" s="98"/>
    </row>
    <row r="24" spans="2:5" ht="15.75">
      <c r="B24" s="98"/>
      <c r="C24" s="98"/>
      <c r="D24" s="98"/>
      <c r="E24" s="98"/>
    </row>
    <row r="25" spans="2:5" ht="15.75">
      <c r="B25" s="98"/>
      <c r="C25" s="98"/>
      <c r="D25" s="98"/>
      <c r="E25" s="98"/>
    </row>
    <row r="26" spans="2:5" ht="15.75">
      <c r="B26" s="98"/>
      <c r="C26" s="98"/>
      <c r="D26" s="98"/>
      <c r="E26" s="98"/>
    </row>
    <row r="27" spans="2:5" ht="15.75">
      <c r="B27" s="113"/>
      <c r="C27" s="113"/>
      <c r="D27" s="113"/>
      <c r="E27" s="115"/>
    </row>
    <row r="28" spans="2:5" ht="15.75">
      <c r="B28" s="113"/>
      <c r="C28" s="113"/>
      <c r="D28" s="113"/>
      <c r="E28" s="114"/>
    </row>
    <row r="29" spans="2:5" ht="15.75">
      <c r="B29" s="113"/>
      <c r="C29" s="113"/>
      <c r="D29" s="113"/>
      <c r="E29" s="114"/>
    </row>
    <row r="30" spans="2:5" ht="15.75">
      <c r="B30" s="113"/>
      <c r="C30" s="113"/>
      <c r="D30" s="113"/>
      <c r="E30" s="114"/>
    </row>
    <row r="31" spans="2:5" ht="15.75">
      <c r="B31" s="113"/>
      <c r="C31" s="113"/>
      <c r="D31" s="113"/>
      <c r="E31" s="114"/>
    </row>
    <row r="32" spans="2:5" ht="15.75">
      <c r="B32" s="113"/>
      <c r="C32" s="113"/>
      <c r="D32" s="113"/>
      <c r="E32" s="114"/>
    </row>
    <row r="33" spans="2:5" ht="15.75">
      <c r="B33" s="113"/>
      <c r="C33" s="113"/>
      <c r="D33" s="113"/>
      <c r="E33" s="114"/>
    </row>
    <row r="34" spans="2:5" ht="15.75">
      <c r="B34" s="113"/>
      <c r="C34" s="113"/>
      <c r="D34" s="113"/>
      <c r="E34" s="114"/>
    </row>
    <row r="35" spans="2:5" ht="15.75">
      <c r="B35" s="113"/>
      <c r="C35" s="113"/>
      <c r="D35" s="113"/>
      <c r="E35" s="114"/>
    </row>
    <row r="36" spans="2:5" ht="15.75">
      <c r="B36" s="113"/>
      <c r="C36" s="113"/>
      <c r="D36" s="113"/>
      <c r="E36" s="114"/>
    </row>
    <row r="37" spans="2:5" ht="15.75">
      <c r="B37" s="113"/>
      <c r="C37" s="113"/>
      <c r="D37" s="113"/>
      <c r="E37" s="114"/>
    </row>
    <row r="38" spans="2:5" ht="15.75">
      <c r="B38" s="113"/>
      <c r="C38" s="113"/>
      <c r="D38" s="113"/>
      <c r="E38" s="114"/>
    </row>
    <row r="39" spans="2:5" ht="15.75">
      <c r="B39" s="113"/>
      <c r="C39" s="113"/>
      <c r="D39" s="113"/>
      <c r="E39" s="114"/>
    </row>
    <row r="40" spans="2:5" ht="15.75">
      <c r="B40" s="113"/>
      <c r="C40" s="113"/>
      <c r="D40" s="113"/>
      <c r="E40" s="114"/>
    </row>
    <row r="41" spans="2:5" ht="15.75">
      <c r="B41" s="113"/>
      <c r="C41" s="113"/>
      <c r="D41" s="113"/>
      <c r="E41" s="114"/>
    </row>
    <row r="42" spans="2:5" ht="15.75">
      <c r="B42" s="113"/>
      <c r="C42" s="113"/>
      <c r="D42" s="113"/>
      <c r="E42" s="114"/>
    </row>
    <row r="43" spans="2:5" ht="15.75">
      <c r="B43" s="113"/>
      <c r="C43" s="113"/>
      <c r="D43" s="113"/>
      <c r="E43" s="114"/>
    </row>
    <row r="44" spans="2:5" ht="15.75">
      <c r="B44" s="113"/>
      <c r="C44" s="113"/>
      <c r="D44" s="113"/>
      <c r="E44" s="114"/>
    </row>
    <row r="45" spans="2:5" ht="15.75">
      <c r="B45" s="113"/>
      <c r="C45" s="113"/>
      <c r="D45" s="113"/>
      <c r="E45" s="114"/>
    </row>
    <row r="46" spans="2:5" ht="15.75">
      <c r="B46" s="113"/>
      <c r="C46" s="113"/>
      <c r="D46" s="113"/>
      <c r="E46" s="114"/>
    </row>
    <row r="47" spans="2:5" ht="15.75">
      <c r="B47" s="113"/>
      <c r="C47" s="113"/>
      <c r="D47" s="113"/>
      <c r="E47" s="114"/>
    </row>
    <row r="48" spans="2:5" ht="15.75">
      <c r="B48" s="113"/>
      <c r="C48" s="113"/>
      <c r="D48" s="113"/>
      <c r="E48" s="114"/>
    </row>
    <row r="49" spans="2:5" ht="15.75">
      <c r="B49" s="113"/>
      <c r="C49" s="113"/>
      <c r="D49" s="113"/>
      <c r="E49" s="114"/>
    </row>
    <row r="50" spans="2:5" ht="15.75">
      <c r="B50" s="113"/>
      <c r="C50" s="113"/>
      <c r="D50" s="113"/>
      <c r="E50" s="114"/>
    </row>
    <row r="51" spans="2:5" ht="15.75">
      <c r="B51" s="113"/>
      <c r="C51" s="113"/>
      <c r="D51" s="113"/>
      <c r="E51" s="114"/>
    </row>
    <row r="52" spans="2:5" ht="15.75">
      <c r="B52" s="113"/>
      <c r="C52" s="113"/>
      <c r="D52" s="113"/>
      <c r="E52" s="114"/>
    </row>
    <row r="53" spans="2:5" ht="15.75">
      <c r="B53" s="113"/>
      <c r="C53" s="113"/>
      <c r="D53" s="113"/>
      <c r="E53" s="114"/>
    </row>
    <row r="54" spans="2:5" ht="15.75">
      <c r="B54" s="113"/>
      <c r="C54" s="113"/>
      <c r="D54" s="113"/>
      <c r="E54" s="114"/>
    </row>
    <row r="55" spans="2:5" ht="15.75">
      <c r="B55" s="113"/>
      <c r="C55" s="113"/>
      <c r="D55" s="113"/>
      <c r="E55" s="114"/>
    </row>
    <row r="56" spans="2:5" ht="15.75">
      <c r="B56" s="113"/>
      <c r="C56" s="113"/>
      <c r="D56" s="113"/>
      <c r="E56" s="114"/>
    </row>
    <row r="57" spans="2:5" ht="15.75">
      <c r="B57" s="113"/>
      <c r="C57" s="113"/>
      <c r="D57" s="113"/>
      <c r="E57" s="114"/>
    </row>
    <row r="58" spans="2:5" ht="15.75">
      <c r="B58" s="113"/>
      <c r="C58" s="113"/>
      <c r="D58" s="113"/>
      <c r="E58" s="114"/>
    </row>
    <row r="59" spans="2:5" ht="15.75">
      <c r="B59" s="113"/>
      <c r="C59" s="113"/>
      <c r="D59" s="113"/>
      <c r="E59" s="114"/>
    </row>
    <row r="60" spans="2:5" ht="15.75">
      <c r="B60" s="113"/>
      <c r="C60" s="113"/>
      <c r="D60" s="113"/>
      <c r="E60" s="114"/>
    </row>
    <row r="61" spans="2:5" ht="15.75">
      <c r="B61" s="113"/>
      <c r="C61" s="113"/>
      <c r="D61" s="113"/>
      <c r="E61" s="114"/>
    </row>
    <row r="62" spans="2:5" ht="15.75">
      <c r="B62" s="113"/>
      <c r="C62" s="113"/>
      <c r="D62" s="113"/>
      <c r="E62" s="114"/>
    </row>
    <row r="63" ht="15.75">
      <c r="E63" s="114"/>
    </row>
    <row r="64" ht="15.75">
      <c r="E64" s="114"/>
    </row>
    <row r="65" spans="2:5" ht="15.75">
      <c r="B65" s="98"/>
      <c r="C65" s="98"/>
      <c r="D65" s="98"/>
      <c r="E65" s="114"/>
    </row>
    <row r="66" spans="2:5" ht="15.75">
      <c r="B66" s="98"/>
      <c r="C66" s="98"/>
      <c r="D66" s="98"/>
      <c r="E66" s="114"/>
    </row>
    <row r="67" spans="2:5" ht="15.75">
      <c r="B67" s="98"/>
      <c r="C67" s="98"/>
      <c r="D67" s="98"/>
      <c r="E67" s="114"/>
    </row>
    <row r="68" spans="2:5" ht="15.75">
      <c r="B68" s="98"/>
      <c r="C68" s="98"/>
      <c r="D68" s="98"/>
      <c r="E68" s="114"/>
    </row>
    <row r="69" spans="2:5" ht="15.75">
      <c r="B69" s="98"/>
      <c r="C69" s="98"/>
      <c r="D69" s="98"/>
      <c r="E69" s="114"/>
    </row>
    <row r="70" spans="2:5" ht="15.75">
      <c r="B70" s="98"/>
      <c r="C70" s="98"/>
      <c r="D70" s="98"/>
      <c r="E70" s="114"/>
    </row>
    <row r="71" spans="2:5" ht="15.75">
      <c r="B71" s="98"/>
      <c r="C71" s="98"/>
      <c r="D71" s="98"/>
      <c r="E71" s="114"/>
    </row>
    <row r="72" spans="2:5" ht="15.75">
      <c r="B72" s="98"/>
      <c r="C72" s="98"/>
      <c r="D72" s="98"/>
      <c r="E72" s="114"/>
    </row>
    <row r="73" spans="2:5" ht="15.75">
      <c r="B73" s="98"/>
      <c r="C73" s="98"/>
      <c r="D73" s="98"/>
      <c r="E73" s="114"/>
    </row>
    <row r="74" spans="2:5" ht="15.75">
      <c r="B74" s="98"/>
      <c r="C74" s="98"/>
      <c r="D74" s="98"/>
      <c r="E74" s="114"/>
    </row>
    <row r="75" spans="2:5" ht="15.75">
      <c r="B75" s="98"/>
      <c r="C75" s="98"/>
      <c r="D75" s="98"/>
      <c r="E75" s="114"/>
    </row>
    <row r="76" spans="2:5" ht="15.75">
      <c r="B76" s="98"/>
      <c r="C76" s="98"/>
      <c r="D76" s="98"/>
      <c r="E76" s="114"/>
    </row>
    <row r="77" spans="2:5" ht="15.75">
      <c r="B77" s="98"/>
      <c r="C77" s="98"/>
      <c r="D77" s="98"/>
      <c r="E77" s="114"/>
    </row>
    <row r="78" spans="2:5" ht="15.75">
      <c r="B78" s="98"/>
      <c r="C78" s="98"/>
      <c r="D78" s="98"/>
      <c r="E78" s="114"/>
    </row>
    <row r="79" spans="2:5" ht="15.75">
      <c r="B79" s="98"/>
      <c r="C79" s="98"/>
      <c r="D79" s="98"/>
      <c r="E79" s="114"/>
    </row>
    <row r="80" spans="2:5" ht="15.75">
      <c r="B80" s="98"/>
      <c r="C80" s="98"/>
      <c r="D80" s="98"/>
      <c r="E80" s="114"/>
    </row>
    <row r="81" spans="2:5" ht="15.75">
      <c r="B81" s="98"/>
      <c r="C81" s="98"/>
      <c r="D81" s="98"/>
      <c r="E81" s="114"/>
    </row>
    <row r="82" spans="2:5" ht="15.75">
      <c r="B82" s="98"/>
      <c r="C82" s="98"/>
      <c r="D82" s="98"/>
      <c r="E82" s="114"/>
    </row>
    <row r="83" spans="2:5" ht="15.75">
      <c r="B83" s="98"/>
      <c r="C83" s="98"/>
      <c r="D83" s="98"/>
      <c r="E83" s="114"/>
    </row>
    <row r="84" spans="2:5" ht="15.75">
      <c r="B84" s="98"/>
      <c r="C84" s="98"/>
      <c r="D84" s="98"/>
      <c r="E84" s="114"/>
    </row>
    <row r="85" spans="2:5" ht="15.75">
      <c r="B85" s="98"/>
      <c r="C85" s="98"/>
      <c r="D85" s="98"/>
      <c r="E85" s="114"/>
    </row>
    <row r="86" spans="2:5" ht="15.75">
      <c r="B86" s="98"/>
      <c r="C86" s="98"/>
      <c r="D86" s="98"/>
      <c r="E86" s="114"/>
    </row>
    <row r="87" spans="2:5" ht="15.75">
      <c r="B87" s="98"/>
      <c r="C87" s="98"/>
      <c r="D87" s="98"/>
      <c r="E87" s="114"/>
    </row>
    <row r="88" spans="2:5" ht="15.75">
      <c r="B88" s="98"/>
      <c r="C88" s="98"/>
      <c r="D88" s="98"/>
      <c r="E88" s="114"/>
    </row>
    <row r="89" spans="2:5" ht="15.75">
      <c r="B89" s="98"/>
      <c r="C89" s="98"/>
      <c r="D89" s="98"/>
      <c r="E89" s="114"/>
    </row>
    <row r="90" spans="2:5" ht="15.75">
      <c r="B90" s="98"/>
      <c r="C90" s="98"/>
      <c r="D90" s="98"/>
      <c r="E90" s="114"/>
    </row>
    <row r="91" spans="2:5" ht="15.75">
      <c r="B91" s="98"/>
      <c r="C91" s="98"/>
      <c r="D91" s="98"/>
      <c r="E91" s="114"/>
    </row>
    <row r="92" spans="2:5" ht="15.75">
      <c r="B92" s="98"/>
      <c r="C92" s="98"/>
      <c r="D92" s="98"/>
      <c r="E92" s="114"/>
    </row>
    <row r="93" spans="2:5" ht="15.75">
      <c r="B93" s="98"/>
      <c r="C93" s="98"/>
      <c r="D93" s="98"/>
      <c r="E93" s="114"/>
    </row>
    <row r="94" spans="2:5" ht="15.75">
      <c r="B94" s="98"/>
      <c r="C94" s="98"/>
      <c r="D94" s="98"/>
      <c r="E94" s="114"/>
    </row>
    <row r="95" spans="2:5" ht="15.75">
      <c r="B95" s="98"/>
      <c r="C95" s="98"/>
      <c r="D95" s="98"/>
      <c r="E95" s="114"/>
    </row>
    <row r="96" spans="2:5" ht="15.75">
      <c r="B96" s="98"/>
      <c r="C96" s="98"/>
      <c r="D96" s="98"/>
      <c r="E96" s="114"/>
    </row>
    <row r="97" spans="2:5" ht="15.75">
      <c r="B97" s="98"/>
      <c r="C97" s="98"/>
      <c r="D97" s="98"/>
      <c r="E97" s="114"/>
    </row>
    <row r="98" spans="2:5" ht="15.75">
      <c r="B98" s="98"/>
      <c r="C98" s="98"/>
      <c r="D98" s="98"/>
      <c r="E98" s="114"/>
    </row>
    <row r="99" spans="2:5" ht="15.75">
      <c r="B99" s="98"/>
      <c r="C99" s="98"/>
      <c r="D99" s="98"/>
      <c r="E99" s="114"/>
    </row>
    <row r="100" spans="2:5" ht="15.75">
      <c r="B100" s="98"/>
      <c r="C100" s="98"/>
      <c r="D100" s="98"/>
      <c r="E100" s="114"/>
    </row>
    <row r="101" spans="2:5" ht="15.75">
      <c r="B101" s="98"/>
      <c r="C101" s="98"/>
      <c r="D101" s="98"/>
      <c r="E101" s="114"/>
    </row>
    <row r="102" spans="2:5" ht="15.75">
      <c r="B102" s="98"/>
      <c r="C102" s="98"/>
      <c r="D102" s="98"/>
      <c r="E102" s="114"/>
    </row>
    <row r="103" spans="2:5" ht="15.75">
      <c r="B103" s="98"/>
      <c r="C103" s="98"/>
      <c r="D103" s="98"/>
      <c r="E103" s="114"/>
    </row>
    <row r="104" spans="2:5" ht="15.75">
      <c r="B104" s="98"/>
      <c r="C104" s="98"/>
      <c r="D104" s="98"/>
      <c r="E104" s="114"/>
    </row>
    <row r="105" spans="2:5" ht="15.75">
      <c r="B105" s="98"/>
      <c r="C105" s="98"/>
      <c r="D105" s="98"/>
      <c r="E105" s="114"/>
    </row>
    <row r="106" spans="2:5" ht="15.75">
      <c r="B106" s="98"/>
      <c r="C106" s="98"/>
      <c r="D106" s="98"/>
      <c r="E106" s="114"/>
    </row>
    <row r="107" spans="2:5" ht="15.75">
      <c r="B107" s="98"/>
      <c r="C107" s="98"/>
      <c r="D107" s="98"/>
      <c r="E107" s="114"/>
    </row>
    <row r="108" spans="2:5" ht="15.75">
      <c r="B108" s="98"/>
      <c r="C108" s="98"/>
      <c r="D108" s="98"/>
      <c r="E108" s="114"/>
    </row>
    <row r="109" spans="2:5" ht="15.75">
      <c r="B109" s="98"/>
      <c r="C109" s="98"/>
      <c r="D109" s="98"/>
      <c r="E109" s="114"/>
    </row>
    <row r="110" spans="2:5" ht="15.75">
      <c r="B110" s="98"/>
      <c r="C110" s="98"/>
      <c r="D110" s="98"/>
      <c r="E110" s="114"/>
    </row>
    <row r="111" spans="2:5" ht="15.75">
      <c r="B111" s="98"/>
      <c r="C111" s="98"/>
      <c r="D111" s="98"/>
      <c r="E111" s="114"/>
    </row>
    <row r="112" spans="2:5" ht="15.75">
      <c r="B112" s="98"/>
      <c r="C112" s="98"/>
      <c r="D112" s="98"/>
      <c r="E112" s="114"/>
    </row>
    <row r="113" spans="2:5" ht="15.75">
      <c r="B113" s="98"/>
      <c r="C113" s="98"/>
      <c r="D113" s="98"/>
      <c r="E113" s="114"/>
    </row>
    <row r="114" spans="2:5" ht="15.75">
      <c r="B114" s="98"/>
      <c r="C114" s="98"/>
      <c r="D114" s="98"/>
      <c r="E114" s="114"/>
    </row>
    <row r="115" spans="2:5" ht="15.75">
      <c r="B115" s="98"/>
      <c r="C115" s="98"/>
      <c r="D115" s="98"/>
      <c r="E115" s="114"/>
    </row>
    <row r="116" spans="2:5" ht="15.75">
      <c r="B116" s="98"/>
      <c r="C116" s="98"/>
      <c r="D116" s="98"/>
      <c r="E116" s="114"/>
    </row>
    <row r="117" spans="2:5" ht="15.75">
      <c r="B117" s="98"/>
      <c r="C117" s="98"/>
      <c r="D117" s="98"/>
      <c r="E117" s="114"/>
    </row>
    <row r="118" spans="2:5" ht="15.75">
      <c r="B118" s="98"/>
      <c r="C118" s="98"/>
      <c r="D118" s="98"/>
      <c r="E118" s="114"/>
    </row>
    <row r="119" spans="2:5" ht="15.75">
      <c r="B119" s="98"/>
      <c r="C119" s="98"/>
      <c r="D119" s="98"/>
      <c r="E119" s="114"/>
    </row>
    <row r="120" spans="2:5" ht="15.75">
      <c r="B120" s="98"/>
      <c r="C120" s="98"/>
      <c r="D120" s="98"/>
      <c r="E120" s="114"/>
    </row>
    <row r="121" spans="2:5" ht="15.75">
      <c r="B121" s="98"/>
      <c r="C121" s="98"/>
      <c r="D121" s="98"/>
      <c r="E121" s="114"/>
    </row>
    <row r="122" spans="2:5" ht="15.75">
      <c r="B122" s="98"/>
      <c r="C122" s="98"/>
      <c r="D122" s="98"/>
      <c r="E122" s="114"/>
    </row>
    <row r="123" spans="2:5" ht="15.75">
      <c r="B123" s="98"/>
      <c r="C123" s="98"/>
      <c r="D123" s="98"/>
      <c r="E123" s="114"/>
    </row>
    <row r="124" spans="2:5" ht="15.75">
      <c r="B124" s="98"/>
      <c r="C124" s="98"/>
      <c r="D124" s="98"/>
      <c r="E124" s="114"/>
    </row>
    <row r="125" spans="2:5" ht="15.75">
      <c r="B125" s="98"/>
      <c r="C125" s="98"/>
      <c r="D125" s="98"/>
      <c r="E125" s="114"/>
    </row>
    <row r="126" spans="2:5" ht="15.75">
      <c r="B126" s="98"/>
      <c r="C126" s="98"/>
      <c r="D126" s="98"/>
      <c r="E126" s="114"/>
    </row>
    <row r="127" spans="2:5" ht="15.75">
      <c r="B127" s="98"/>
      <c r="C127" s="98"/>
      <c r="D127" s="98"/>
      <c r="E127" s="114"/>
    </row>
    <row r="128" spans="2:5" ht="15.75">
      <c r="B128" s="98"/>
      <c r="C128" s="98"/>
      <c r="D128" s="98"/>
      <c r="E128" s="114"/>
    </row>
    <row r="129" spans="2:5" ht="15.75">
      <c r="B129" s="98"/>
      <c r="C129" s="98"/>
      <c r="D129" s="98"/>
      <c r="E129" s="114"/>
    </row>
    <row r="130" spans="2:5" ht="15.75">
      <c r="B130" s="98"/>
      <c r="C130" s="98"/>
      <c r="D130" s="98"/>
      <c r="E130" s="114"/>
    </row>
    <row r="131" spans="2:5" ht="15.75">
      <c r="B131" s="98"/>
      <c r="C131" s="98"/>
      <c r="D131" s="98"/>
      <c r="E131" s="114"/>
    </row>
    <row r="132" spans="2:5" ht="15.75">
      <c r="B132" s="98"/>
      <c r="C132" s="98"/>
      <c r="D132" s="98"/>
      <c r="E132" s="114"/>
    </row>
    <row r="133" spans="2:5" ht="15.75">
      <c r="B133" s="98"/>
      <c r="C133" s="98"/>
      <c r="D133" s="98"/>
      <c r="E133" s="114"/>
    </row>
    <row r="134" spans="2:5" ht="15.75">
      <c r="B134" s="98"/>
      <c r="C134" s="98"/>
      <c r="D134" s="98"/>
      <c r="E134" s="114"/>
    </row>
    <row r="135" spans="2:5" ht="15.75">
      <c r="B135" s="98"/>
      <c r="C135" s="98"/>
      <c r="D135" s="98"/>
      <c r="E135" s="114"/>
    </row>
    <row r="136" spans="2:5" ht="15.75">
      <c r="B136" s="98"/>
      <c r="C136" s="98"/>
      <c r="D136" s="98"/>
      <c r="E136" s="114"/>
    </row>
    <row r="137" spans="2:5" ht="15.75">
      <c r="B137" s="98"/>
      <c r="C137" s="98"/>
      <c r="D137" s="98"/>
      <c r="E137" s="114"/>
    </row>
    <row r="138" spans="2:5" ht="15.75">
      <c r="B138" s="98"/>
      <c r="C138" s="98"/>
      <c r="D138" s="98"/>
      <c r="E138" s="114"/>
    </row>
    <row r="139" spans="2:5" ht="15.75">
      <c r="B139" s="98"/>
      <c r="C139" s="98"/>
      <c r="D139" s="98"/>
      <c r="E139" s="114"/>
    </row>
    <row r="140" spans="2:5" ht="15.75">
      <c r="B140" s="98"/>
      <c r="C140" s="98"/>
      <c r="D140" s="98"/>
      <c r="E140" s="114"/>
    </row>
    <row r="141" spans="2:5" ht="15.75">
      <c r="B141" s="98"/>
      <c r="C141" s="98"/>
      <c r="D141" s="98"/>
      <c r="E141" s="114"/>
    </row>
    <row r="142" spans="2:5" ht="15.75">
      <c r="B142" s="98"/>
      <c r="C142" s="98"/>
      <c r="D142" s="98"/>
      <c r="E142" s="114"/>
    </row>
    <row r="143" spans="2:5" ht="15.75">
      <c r="B143" s="98"/>
      <c r="C143" s="98"/>
      <c r="D143" s="98"/>
      <c r="E143" s="114"/>
    </row>
    <row r="144" spans="2:5" ht="15.75">
      <c r="B144" s="98"/>
      <c r="C144" s="98"/>
      <c r="D144" s="98"/>
      <c r="E144" s="114"/>
    </row>
    <row r="145" spans="2:5" ht="15.75">
      <c r="B145" s="98"/>
      <c r="C145" s="98"/>
      <c r="D145" s="98"/>
      <c r="E145" s="114"/>
    </row>
    <row r="146" spans="2:5" ht="15.75">
      <c r="B146" s="98"/>
      <c r="C146" s="98"/>
      <c r="D146" s="98"/>
      <c r="E146" s="114"/>
    </row>
    <row r="147" spans="2:5" ht="15.75">
      <c r="B147" s="98"/>
      <c r="C147" s="98"/>
      <c r="D147" s="98"/>
      <c r="E147" s="114"/>
    </row>
    <row r="148" spans="2:5" ht="15.75">
      <c r="B148" s="98"/>
      <c r="C148" s="98"/>
      <c r="D148" s="98"/>
      <c r="E148" s="114"/>
    </row>
    <row r="149" spans="2:5" ht="15.75">
      <c r="B149" s="98"/>
      <c r="C149" s="98"/>
      <c r="D149" s="98"/>
      <c r="E149" s="114"/>
    </row>
    <row r="150" spans="2:5" ht="15.75">
      <c r="B150" s="98"/>
      <c r="C150" s="98"/>
      <c r="D150" s="98"/>
      <c r="E150" s="114"/>
    </row>
    <row r="151" spans="2:5" ht="15.75">
      <c r="B151" s="98"/>
      <c r="C151" s="98"/>
      <c r="D151" s="98"/>
      <c r="E151" s="114"/>
    </row>
    <row r="152" spans="2:5" ht="15.75">
      <c r="B152" s="98"/>
      <c r="C152" s="98"/>
      <c r="D152" s="98"/>
      <c r="E152" s="114"/>
    </row>
    <row r="153" spans="2:5" ht="15.75">
      <c r="B153" s="98"/>
      <c r="C153" s="98"/>
      <c r="D153" s="98"/>
      <c r="E153" s="114"/>
    </row>
    <row r="154" spans="2:5" ht="15.75">
      <c r="B154" s="98"/>
      <c r="C154" s="98"/>
      <c r="D154" s="98"/>
      <c r="E154" s="114"/>
    </row>
    <row r="155" spans="2:5" ht="15.75">
      <c r="B155" s="98"/>
      <c r="C155" s="98"/>
      <c r="D155" s="98"/>
      <c r="E155" s="114"/>
    </row>
    <row r="156" spans="2:5" ht="15.75">
      <c r="B156" s="98"/>
      <c r="C156" s="98"/>
      <c r="D156" s="98"/>
      <c r="E156" s="114"/>
    </row>
    <row r="157" spans="2:5" ht="15.75">
      <c r="B157" s="98"/>
      <c r="C157" s="98"/>
      <c r="D157" s="98"/>
      <c r="E157" s="114"/>
    </row>
    <row r="158" spans="2:5" ht="15.75">
      <c r="B158" s="98"/>
      <c r="C158" s="98"/>
      <c r="D158" s="98"/>
      <c r="E158" s="114"/>
    </row>
    <row r="159" spans="2:5" ht="15.75">
      <c r="B159" s="98"/>
      <c r="C159" s="98"/>
      <c r="D159" s="98"/>
      <c r="E159" s="114"/>
    </row>
    <row r="160" spans="2:5" ht="15.75">
      <c r="B160" s="98"/>
      <c r="C160" s="98"/>
      <c r="D160" s="98"/>
      <c r="E160" s="114"/>
    </row>
    <row r="161" spans="2:5" ht="15.75">
      <c r="B161" s="98"/>
      <c r="C161" s="98"/>
      <c r="D161" s="98"/>
      <c r="E161" s="114"/>
    </row>
    <row r="162" spans="2:5" ht="15.75">
      <c r="B162" s="98"/>
      <c r="C162" s="98"/>
      <c r="D162" s="98"/>
      <c r="E162" s="114"/>
    </row>
    <row r="163" spans="2:5" ht="15.75">
      <c r="B163" s="98"/>
      <c r="C163" s="98"/>
      <c r="D163" s="98"/>
      <c r="E163" s="114"/>
    </row>
    <row r="164" spans="2:5" ht="15.75">
      <c r="B164" s="98"/>
      <c r="C164" s="98"/>
      <c r="D164" s="98"/>
      <c r="E164" s="114"/>
    </row>
    <row r="165" spans="2:5" ht="15.75">
      <c r="B165" s="98"/>
      <c r="C165" s="98"/>
      <c r="D165" s="98"/>
      <c r="E165" s="114"/>
    </row>
    <row r="166" spans="2:5" ht="15.75">
      <c r="B166" s="98"/>
      <c r="C166" s="98"/>
      <c r="D166" s="98"/>
      <c r="E166" s="114"/>
    </row>
    <row r="167" spans="2:5" ht="15.75">
      <c r="B167" s="98"/>
      <c r="C167" s="98"/>
      <c r="D167" s="98"/>
      <c r="E167" s="114"/>
    </row>
    <row r="168" spans="2:5" ht="15.75">
      <c r="B168" s="98"/>
      <c r="C168" s="98"/>
      <c r="D168" s="98"/>
      <c r="E168" s="114"/>
    </row>
    <row r="169" spans="2:5" ht="15.75">
      <c r="B169" s="98"/>
      <c r="C169" s="98"/>
      <c r="D169" s="98"/>
      <c r="E169" s="114"/>
    </row>
    <row r="170" spans="2:5" ht="15.75">
      <c r="B170" s="98"/>
      <c r="C170" s="98"/>
      <c r="D170" s="98"/>
      <c r="E170" s="114"/>
    </row>
    <row r="171" spans="2:5" ht="15.75">
      <c r="B171" s="98"/>
      <c r="C171" s="98"/>
      <c r="D171" s="98"/>
      <c r="E171" s="114"/>
    </row>
    <row r="172" spans="2:5" ht="15.75">
      <c r="B172" s="98"/>
      <c r="C172" s="98"/>
      <c r="D172" s="98"/>
      <c r="E172" s="114"/>
    </row>
    <row r="173" spans="2:5" ht="15.75">
      <c r="B173" s="98"/>
      <c r="C173" s="98"/>
      <c r="D173" s="98"/>
      <c r="E173" s="114"/>
    </row>
    <row r="174" spans="2:5" ht="15.75">
      <c r="B174" s="98"/>
      <c r="C174" s="98"/>
      <c r="D174" s="98"/>
      <c r="E174" s="114"/>
    </row>
    <row r="175" spans="2:5" ht="15.75">
      <c r="B175" s="98"/>
      <c r="C175" s="98"/>
      <c r="D175" s="98"/>
      <c r="E175" s="114"/>
    </row>
    <row r="176" spans="2:5" ht="15.75">
      <c r="B176" s="98"/>
      <c r="C176" s="98"/>
      <c r="D176" s="98"/>
      <c r="E176" s="114"/>
    </row>
    <row r="177" spans="2:5" ht="15.75">
      <c r="B177" s="98"/>
      <c r="C177" s="98"/>
      <c r="D177" s="98"/>
      <c r="E177" s="114"/>
    </row>
    <row r="178" spans="2:5" ht="15.75">
      <c r="B178" s="98"/>
      <c r="C178" s="98"/>
      <c r="D178" s="98"/>
      <c r="E178" s="114"/>
    </row>
    <row r="179" spans="2:5" ht="15.75">
      <c r="B179" s="98"/>
      <c r="C179" s="98"/>
      <c r="D179" s="98"/>
      <c r="E179" s="114"/>
    </row>
    <row r="180" spans="2:5" ht="15.75">
      <c r="B180" s="98"/>
      <c r="C180" s="98"/>
      <c r="D180" s="98"/>
      <c r="E180" s="114"/>
    </row>
    <row r="181" spans="2:5" ht="15.75">
      <c r="B181" s="98"/>
      <c r="C181" s="98"/>
      <c r="D181" s="98"/>
      <c r="E181" s="114"/>
    </row>
    <row r="182" spans="2:5" ht="15.75">
      <c r="B182" s="98"/>
      <c r="C182" s="98"/>
      <c r="D182" s="98"/>
      <c r="E182" s="114"/>
    </row>
    <row r="183" spans="2:5" ht="15.75">
      <c r="B183" s="98"/>
      <c r="C183" s="98"/>
      <c r="D183" s="98"/>
      <c r="E183" s="114"/>
    </row>
    <row r="184" spans="2:5" ht="15.75">
      <c r="B184" s="98"/>
      <c r="C184" s="98"/>
      <c r="D184" s="98"/>
      <c r="E184" s="114"/>
    </row>
    <row r="185" spans="2:5" ht="15.75">
      <c r="B185" s="98"/>
      <c r="C185" s="98"/>
      <c r="D185" s="98"/>
      <c r="E185" s="114"/>
    </row>
    <row r="186" spans="2:5" ht="15.75">
      <c r="B186" s="98"/>
      <c r="C186" s="98"/>
      <c r="D186" s="98"/>
      <c r="E186" s="114"/>
    </row>
    <row r="187" spans="2:5" ht="15.75">
      <c r="B187" s="98"/>
      <c r="C187" s="98"/>
      <c r="D187" s="98"/>
      <c r="E187" s="114"/>
    </row>
    <row r="188" spans="2:5" ht="15.75">
      <c r="B188" s="98"/>
      <c r="C188" s="98"/>
      <c r="D188" s="98"/>
      <c r="E188" s="114"/>
    </row>
    <row r="189" spans="2:5" ht="15.75">
      <c r="B189" s="98"/>
      <c r="C189" s="98"/>
      <c r="D189" s="98"/>
      <c r="E189" s="114"/>
    </row>
    <row r="190" spans="2:5" ht="15.75">
      <c r="B190" s="98"/>
      <c r="C190" s="98"/>
      <c r="D190" s="98"/>
      <c r="E190" s="114"/>
    </row>
    <row r="191" spans="2:5" ht="15.75">
      <c r="B191" s="98"/>
      <c r="C191" s="98"/>
      <c r="D191" s="98"/>
      <c r="E191" s="114"/>
    </row>
    <row r="192" spans="2:5" ht="15.75">
      <c r="B192" s="98"/>
      <c r="C192" s="98"/>
      <c r="D192" s="98"/>
      <c r="E192" s="114"/>
    </row>
    <row r="193" spans="2:5" ht="15.75">
      <c r="B193" s="98"/>
      <c r="C193" s="98"/>
      <c r="D193" s="98"/>
      <c r="E193" s="114"/>
    </row>
    <row r="194" spans="2:5" ht="15.75">
      <c r="B194" s="98"/>
      <c r="C194" s="98"/>
      <c r="D194" s="98"/>
      <c r="E194" s="114"/>
    </row>
    <row r="195" spans="2:5" ht="15.75">
      <c r="B195" s="98"/>
      <c r="C195" s="98"/>
      <c r="D195" s="98"/>
      <c r="E195" s="114"/>
    </row>
    <row r="196" spans="2:5" ht="15.75">
      <c r="B196" s="98"/>
      <c r="C196" s="98"/>
      <c r="D196" s="98"/>
      <c r="E196" s="114"/>
    </row>
    <row r="197" spans="2:5" ht="15.75">
      <c r="B197" s="98"/>
      <c r="C197" s="98"/>
      <c r="D197" s="98"/>
      <c r="E197" s="114"/>
    </row>
    <row r="198" spans="2:5" ht="15.75">
      <c r="B198" s="98"/>
      <c r="C198" s="98"/>
      <c r="D198" s="98"/>
      <c r="E198" s="114"/>
    </row>
    <row r="199" spans="2:5" ht="15.75">
      <c r="B199" s="98"/>
      <c r="C199" s="98"/>
      <c r="D199" s="98"/>
      <c r="E199" s="114"/>
    </row>
    <row r="200" spans="2:5" ht="15.75">
      <c r="B200" s="98"/>
      <c r="C200" s="98"/>
      <c r="D200" s="98"/>
      <c r="E200" s="114"/>
    </row>
    <row r="201" spans="2:5" ht="15.75">
      <c r="B201" s="98"/>
      <c r="C201" s="98"/>
      <c r="D201" s="98"/>
      <c r="E201" s="114"/>
    </row>
    <row r="202" spans="2:5" ht="15.75">
      <c r="B202" s="98"/>
      <c r="C202" s="98"/>
      <c r="D202" s="98"/>
      <c r="E202" s="114"/>
    </row>
    <row r="203" spans="2:5" ht="15.75">
      <c r="B203" s="98"/>
      <c r="C203" s="98"/>
      <c r="D203" s="98"/>
      <c r="E203" s="114"/>
    </row>
    <row r="204" spans="2:5" ht="15.75">
      <c r="B204" s="98"/>
      <c r="C204" s="98"/>
      <c r="D204" s="98"/>
      <c r="E204" s="114"/>
    </row>
    <row r="205" spans="2:5" ht="15.75">
      <c r="B205" s="98"/>
      <c r="C205" s="98"/>
      <c r="D205" s="98"/>
      <c r="E205" s="114"/>
    </row>
    <row r="206" spans="2:5" ht="15.75">
      <c r="B206" s="98"/>
      <c r="C206" s="98"/>
      <c r="D206" s="98"/>
      <c r="E206" s="114"/>
    </row>
    <row r="207" spans="2:5" ht="15.75">
      <c r="B207" s="98"/>
      <c r="C207" s="98"/>
      <c r="D207" s="98"/>
      <c r="E207" s="114"/>
    </row>
    <row r="208" spans="2:5" ht="15.75">
      <c r="B208" s="98"/>
      <c r="C208" s="98"/>
      <c r="D208" s="98"/>
      <c r="E208" s="114"/>
    </row>
    <row r="209" spans="2:5" ht="15.75">
      <c r="B209" s="98"/>
      <c r="C209" s="98"/>
      <c r="D209" s="98"/>
      <c r="E209" s="114"/>
    </row>
    <row r="210" spans="2:5" ht="15.75">
      <c r="B210" s="98"/>
      <c r="C210" s="98"/>
      <c r="D210" s="98"/>
      <c r="E210" s="114"/>
    </row>
    <row r="211" spans="2:5" ht="15.75">
      <c r="B211" s="98"/>
      <c r="C211" s="98"/>
      <c r="D211" s="98"/>
      <c r="E211" s="114"/>
    </row>
    <row r="212" spans="2:5" ht="15.75">
      <c r="B212" s="98"/>
      <c r="C212" s="98"/>
      <c r="D212" s="98"/>
      <c r="E212" s="114"/>
    </row>
    <row r="213" spans="2:5" ht="15.75">
      <c r="B213" s="98"/>
      <c r="C213" s="98"/>
      <c r="D213" s="98"/>
      <c r="E213" s="114"/>
    </row>
    <row r="214" spans="2:5" ht="15.75">
      <c r="B214" s="98"/>
      <c r="C214" s="98"/>
      <c r="D214" s="98"/>
      <c r="E214" s="114"/>
    </row>
    <row r="215" spans="2:5" ht="15.75">
      <c r="B215" s="98"/>
      <c r="C215" s="98"/>
      <c r="D215" s="98"/>
      <c r="E215" s="114"/>
    </row>
    <row r="216" spans="2:5" ht="15.75">
      <c r="B216" s="98"/>
      <c r="C216" s="98"/>
      <c r="D216" s="98"/>
      <c r="E216" s="114"/>
    </row>
    <row r="217" spans="2:5" ht="15.75">
      <c r="B217" s="98"/>
      <c r="C217" s="98"/>
      <c r="D217" s="98"/>
      <c r="E217" s="114"/>
    </row>
    <row r="218" spans="2:5" ht="15.75">
      <c r="B218" s="98"/>
      <c r="C218" s="98"/>
      <c r="D218" s="98"/>
      <c r="E218" s="114"/>
    </row>
    <row r="219" spans="2:5" ht="15.75">
      <c r="B219" s="98"/>
      <c r="C219" s="98"/>
      <c r="D219" s="98"/>
      <c r="E219" s="114"/>
    </row>
    <row r="220" spans="2:5" ht="15.75">
      <c r="B220" s="98"/>
      <c r="C220" s="98"/>
      <c r="D220" s="98"/>
      <c r="E220" s="114"/>
    </row>
    <row r="221" spans="2:5" ht="15.75">
      <c r="B221" s="98"/>
      <c r="C221" s="98"/>
      <c r="D221" s="98"/>
      <c r="E221" s="114"/>
    </row>
    <row r="222" spans="2:5" ht="15.75">
      <c r="B222" s="98"/>
      <c r="C222" s="98"/>
      <c r="D222" s="98"/>
      <c r="E222" s="114"/>
    </row>
    <row r="223" spans="2:5" ht="15.75">
      <c r="B223" s="98"/>
      <c r="C223" s="98"/>
      <c r="D223" s="98"/>
      <c r="E223" s="114"/>
    </row>
    <row r="224" spans="2:5" ht="15.75">
      <c r="B224" s="98"/>
      <c r="C224" s="98"/>
      <c r="D224" s="98"/>
      <c r="E224" s="114"/>
    </row>
    <row r="225" spans="2:5" ht="15.75">
      <c r="B225" s="98"/>
      <c r="C225" s="98"/>
      <c r="D225" s="98"/>
      <c r="E225" s="114"/>
    </row>
    <row r="226" spans="2:5" ht="15.75">
      <c r="B226" s="98"/>
      <c r="C226" s="98"/>
      <c r="D226" s="98"/>
      <c r="E226" s="114"/>
    </row>
    <row r="227" spans="2:5" ht="15.75">
      <c r="B227" s="98"/>
      <c r="C227" s="98"/>
      <c r="D227" s="98"/>
      <c r="E227" s="114"/>
    </row>
    <row r="228" spans="2:5" ht="15.75">
      <c r="B228" s="98"/>
      <c r="C228" s="98"/>
      <c r="D228" s="98"/>
      <c r="E228" s="114"/>
    </row>
    <row r="229" spans="2:5" ht="15.75">
      <c r="B229" s="98"/>
      <c r="C229" s="98"/>
      <c r="D229" s="98"/>
      <c r="E229" s="114"/>
    </row>
    <row r="230" spans="2:5" ht="15.75">
      <c r="B230" s="98"/>
      <c r="C230" s="98"/>
      <c r="D230" s="98"/>
      <c r="E230" s="114"/>
    </row>
    <row r="231" spans="2:5" ht="15.75">
      <c r="B231" s="98"/>
      <c r="C231" s="98"/>
      <c r="D231" s="98"/>
      <c r="E231" s="114"/>
    </row>
    <row r="232" spans="2:5" ht="15.75">
      <c r="B232" s="98"/>
      <c r="C232" s="98"/>
      <c r="D232" s="98"/>
      <c r="E232" s="114"/>
    </row>
    <row r="233" spans="2:5" ht="15.75">
      <c r="B233" s="98"/>
      <c r="C233" s="98"/>
      <c r="D233" s="98"/>
      <c r="E233" s="114"/>
    </row>
    <row r="234" spans="2:5" ht="15.75">
      <c r="B234" s="98"/>
      <c r="C234" s="98"/>
      <c r="D234" s="98"/>
      <c r="E234" s="114"/>
    </row>
    <row r="235" spans="2:5" ht="15.75">
      <c r="B235" s="98"/>
      <c r="C235" s="98"/>
      <c r="D235" s="98"/>
      <c r="E235" s="114"/>
    </row>
    <row r="236" spans="2:5" ht="15.75">
      <c r="B236" s="98"/>
      <c r="C236" s="98"/>
      <c r="D236" s="98"/>
      <c r="E236" s="114"/>
    </row>
    <row r="237" spans="2:5" ht="15.75">
      <c r="B237" s="98"/>
      <c r="C237" s="98"/>
      <c r="D237" s="98"/>
      <c r="E237" s="114"/>
    </row>
    <row r="238" spans="2:5" ht="15.75">
      <c r="B238" s="98"/>
      <c r="C238" s="98"/>
      <c r="D238" s="98"/>
      <c r="E238" s="114"/>
    </row>
    <row r="239" spans="2:5" ht="15.75">
      <c r="B239" s="98"/>
      <c r="C239" s="98"/>
      <c r="D239" s="98"/>
      <c r="E239" s="114"/>
    </row>
    <row r="240" spans="2:5" ht="15.75">
      <c r="B240" s="98"/>
      <c r="C240" s="98"/>
      <c r="D240" s="98"/>
      <c r="E240" s="114"/>
    </row>
    <row r="241" spans="2:5" ht="15.75">
      <c r="B241" s="98"/>
      <c r="C241" s="98"/>
      <c r="D241" s="98"/>
      <c r="E241" s="114"/>
    </row>
    <row r="242" spans="2:5" ht="15.75">
      <c r="B242" s="98"/>
      <c r="C242" s="98"/>
      <c r="D242" s="98"/>
      <c r="E242" s="114"/>
    </row>
    <row r="243" spans="2:5" ht="15.75">
      <c r="B243" s="98"/>
      <c r="C243" s="98"/>
      <c r="D243" s="98"/>
      <c r="E243" s="114"/>
    </row>
    <row r="244" spans="2:5" ht="15.75">
      <c r="B244" s="98"/>
      <c r="C244" s="98"/>
      <c r="D244" s="98"/>
      <c r="E244" s="114"/>
    </row>
    <row r="245" spans="2:5" ht="15.75">
      <c r="B245" s="98"/>
      <c r="C245" s="98"/>
      <c r="D245" s="98"/>
      <c r="E245" s="114"/>
    </row>
    <row r="246" spans="2:5" ht="15.75">
      <c r="B246" s="98"/>
      <c r="C246" s="98"/>
      <c r="D246" s="98"/>
      <c r="E246" s="114"/>
    </row>
    <row r="247" spans="2:5" ht="15.75">
      <c r="B247" s="98"/>
      <c r="C247" s="98"/>
      <c r="D247" s="98"/>
      <c r="E247" s="114"/>
    </row>
    <row r="248" spans="2:5" ht="15.75">
      <c r="B248" s="98"/>
      <c r="C248" s="98"/>
      <c r="D248" s="98"/>
      <c r="E248" s="114"/>
    </row>
    <row r="249" spans="2:5" ht="15.75">
      <c r="B249" s="98"/>
      <c r="C249" s="98"/>
      <c r="D249" s="98"/>
      <c r="E249" s="114"/>
    </row>
    <row r="250" spans="2:5" ht="15.75">
      <c r="B250" s="98"/>
      <c r="C250" s="98"/>
      <c r="D250" s="98"/>
      <c r="E250" s="114"/>
    </row>
    <row r="251" spans="2:5" ht="15.75">
      <c r="B251" s="98"/>
      <c r="C251" s="98"/>
      <c r="D251" s="98"/>
      <c r="E251" s="114"/>
    </row>
    <row r="252" spans="2:5" ht="15.75">
      <c r="B252" s="98"/>
      <c r="C252" s="98"/>
      <c r="D252" s="98"/>
      <c r="E252" s="114"/>
    </row>
    <row r="253" spans="2:5" ht="15.75">
      <c r="B253" s="98"/>
      <c r="C253" s="98"/>
      <c r="D253" s="98"/>
      <c r="E253" s="114"/>
    </row>
    <row r="254" spans="2:5" ht="15.75">
      <c r="B254" s="98"/>
      <c r="C254" s="98"/>
      <c r="D254" s="98"/>
      <c r="E254" s="114"/>
    </row>
    <row r="255" spans="2:5" ht="15.75">
      <c r="B255" s="98"/>
      <c r="C255" s="98"/>
      <c r="D255" s="98"/>
      <c r="E255" s="114"/>
    </row>
    <row r="256" spans="2:5" ht="15.75">
      <c r="B256" s="98"/>
      <c r="C256" s="98"/>
      <c r="D256" s="98"/>
      <c r="E256" s="114"/>
    </row>
    <row r="257" spans="2:5" ht="15.75">
      <c r="B257" s="98"/>
      <c r="C257" s="98"/>
      <c r="D257" s="98"/>
      <c r="E257" s="114"/>
    </row>
    <row r="258" spans="2:5" ht="15.75">
      <c r="B258" s="98"/>
      <c r="C258" s="98"/>
      <c r="D258" s="98"/>
      <c r="E258" s="114"/>
    </row>
    <row r="259" spans="2:5" ht="15.75">
      <c r="B259" s="98"/>
      <c r="C259" s="98"/>
      <c r="D259" s="98"/>
      <c r="E259" s="114"/>
    </row>
    <row r="260" spans="2:5" ht="15.75">
      <c r="B260" s="98"/>
      <c r="C260" s="98"/>
      <c r="D260" s="98"/>
      <c r="E260" s="114"/>
    </row>
    <row r="261" spans="2:5" ht="15.75">
      <c r="B261" s="98"/>
      <c r="C261" s="98"/>
      <c r="D261" s="98"/>
      <c r="E261" s="114"/>
    </row>
    <row r="262" spans="2:5" ht="15.75">
      <c r="B262" s="98"/>
      <c r="C262" s="98"/>
      <c r="D262" s="98"/>
      <c r="E262" s="114"/>
    </row>
    <row r="263" spans="2:5" ht="15.75">
      <c r="B263" s="98"/>
      <c r="C263" s="98"/>
      <c r="D263" s="98"/>
      <c r="E263" s="114"/>
    </row>
    <row r="264" spans="2:5" ht="15.75">
      <c r="B264" s="98"/>
      <c r="C264" s="98"/>
      <c r="D264" s="98"/>
      <c r="E264" s="114"/>
    </row>
    <row r="265" spans="2:5" ht="15.75">
      <c r="B265" s="98"/>
      <c r="C265" s="98"/>
      <c r="D265" s="98"/>
      <c r="E265" s="114"/>
    </row>
    <row r="266" spans="2:5" ht="15.75">
      <c r="B266" s="98"/>
      <c r="C266" s="98"/>
      <c r="D266" s="98"/>
      <c r="E266" s="114"/>
    </row>
    <row r="267" spans="2:5" ht="15.75">
      <c r="B267" s="98"/>
      <c r="C267" s="98"/>
      <c r="D267" s="98"/>
      <c r="E267" s="114"/>
    </row>
    <row r="268" spans="2:5" ht="15.75">
      <c r="B268" s="98"/>
      <c r="C268" s="98"/>
      <c r="D268" s="98"/>
      <c r="E268" s="114"/>
    </row>
    <row r="269" spans="2:5" ht="15.75">
      <c r="B269" s="98"/>
      <c r="C269" s="98"/>
      <c r="D269" s="98"/>
      <c r="E269" s="114"/>
    </row>
    <row r="270" spans="2:5" ht="15.75">
      <c r="B270" s="98"/>
      <c r="C270" s="98"/>
      <c r="D270" s="98"/>
      <c r="E270" s="114"/>
    </row>
    <row r="271" spans="2:5" ht="15.75">
      <c r="B271" s="98"/>
      <c r="C271" s="98"/>
      <c r="D271" s="98"/>
      <c r="E271" s="114"/>
    </row>
    <row r="272" spans="2:5" ht="15.75">
      <c r="B272" s="98"/>
      <c r="C272" s="98"/>
      <c r="D272" s="98"/>
      <c r="E272" s="114"/>
    </row>
    <row r="273" spans="2:5" ht="15.75">
      <c r="B273" s="98"/>
      <c r="C273" s="98"/>
      <c r="D273" s="98"/>
      <c r="E273" s="114"/>
    </row>
    <row r="274" spans="2:5" ht="15.75">
      <c r="B274" s="98"/>
      <c r="C274" s="98"/>
      <c r="D274" s="98"/>
      <c r="E274" s="114"/>
    </row>
    <row r="275" spans="2:5" ht="15.75">
      <c r="B275" s="98"/>
      <c r="C275" s="98"/>
      <c r="D275" s="98"/>
      <c r="E275" s="114"/>
    </row>
    <row r="276" spans="2:5" ht="15.75">
      <c r="B276" s="98"/>
      <c r="C276" s="98"/>
      <c r="D276" s="98"/>
      <c r="E276" s="114"/>
    </row>
    <row r="277" spans="2:5" ht="15.75">
      <c r="B277" s="98"/>
      <c r="C277" s="98"/>
      <c r="D277" s="98"/>
      <c r="E277" s="114"/>
    </row>
    <row r="278" spans="2:5" ht="15.75">
      <c r="B278" s="98"/>
      <c r="C278" s="98"/>
      <c r="D278" s="98"/>
      <c r="E278" s="114"/>
    </row>
    <row r="279" spans="2:5" ht="15.75">
      <c r="B279" s="98"/>
      <c r="C279" s="98"/>
      <c r="D279" s="98"/>
      <c r="E279" s="114"/>
    </row>
    <row r="280" spans="2:5" ht="15.75">
      <c r="B280" s="98"/>
      <c r="C280" s="98"/>
      <c r="D280" s="98"/>
      <c r="E280" s="114"/>
    </row>
    <row r="281" spans="2:5" ht="15.75">
      <c r="B281" s="98"/>
      <c r="C281" s="98"/>
      <c r="D281" s="98"/>
      <c r="E281" s="114"/>
    </row>
    <row r="282" spans="2:5" ht="15.75">
      <c r="B282" s="98"/>
      <c r="C282" s="98"/>
      <c r="D282" s="98"/>
      <c r="E282" s="114"/>
    </row>
    <row r="283" spans="2:5" ht="15.75">
      <c r="B283" s="98"/>
      <c r="C283" s="98"/>
      <c r="D283" s="98"/>
      <c r="E283" s="114"/>
    </row>
    <row r="284" spans="2:5" ht="15.75">
      <c r="B284" s="98"/>
      <c r="C284" s="98"/>
      <c r="D284" s="98"/>
      <c r="E284" s="114"/>
    </row>
    <row r="285" spans="2:5" ht="15.75">
      <c r="B285" s="98"/>
      <c r="C285" s="98"/>
      <c r="D285" s="98"/>
      <c r="E285" s="114"/>
    </row>
    <row r="286" spans="2:5" ht="15.75">
      <c r="B286" s="98"/>
      <c r="C286" s="98"/>
      <c r="D286" s="98"/>
      <c r="E286" s="114"/>
    </row>
    <row r="287" spans="2:5" ht="15.75">
      <c r="B287" s="98"/>
      <c r="C287" s="98"/>
      <c r="D287" s="98"/>
      <c r="E287" s="114"/>
    </row>
    <row r="288" spans="2:5" ht="15.75">
      <c r="B288" s="98"/>
      <c r="C288" s="98"/>
      <c r="D288" s="98"/>
      <c r="E288" s="114"/>
    </row>
    <row r="289" spans="2:5" ht="15.75">
      <c r="B289" s="98"/>
      <c r="C289" s="98"/>
      <c r="D289" s="98"/>
      <c r="E289" s="114"/>
    </row>
    <row r="290" spans="2:5" ht="15.75">
      <c r="B290" s="98"/>
      <c r="C290" s="98"/>
      <c r="D290" s="98"/>
      <c r="E290" s="114"/>
    </row>
    <row r="291" spans="2:5" ht="15.75">
      <c r="B291" s="98"/>
      <c r="C291" s="98"/>
      <c r="D291" s="98"/>
      <c r="E291" s="114"/>
    </row>
    <row r="292" spans="2:5" ht="15.75">
      <c r="B292" s="98"/>
      <c r="C292" s="98"/>
      <c r="D292" s="98"/>
      <c r="E292" s="114"/>
    </row>
    <row r="293" spans="2:5" ht="15.75">
      <c r="B293" s="98"/>
      <c r="C293" s="98"/>
      <c r="D293" s="98"/>
      <c r="E293" s="114"/>
    </row>
  </sheetData>
  <sheetProtection/>
  <mergeCells count="8">
    <mergeCell ref="D8:E8"/>
    <mergeCell ref="A15:E15"/>
    <mergeCell ref="B1:E1"/>
    <mergeCell ref="B2:E2"/>
    <mergeCell ref="B3:E3"/>
    <mergeCell ref="B4:E4"/>
    <mergeCell ref="B5:E5"/>
    <mergeCell ref="A7:E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F337"/>
  <sheetViews>
    <sheetView zoomScalePageLayoutView="0" workbookViewId="0" topLeftCell="A1">
      <selection activeCell="H19" sqref="H19"/>
    </sheetView>
  </sheetViews>
  <sheetFormatPr defaultColWidth="9.00390625" defaultRowHeight="12.75"/>
  <cols>
    <col min="1" max="1" width="53.875" style="30" customWidth="1"/>
    <col min="2" max="2" width="9.75390625" style="6" customWidth="1"/>
    <col min="3" max="3" width="17.125" style="6" customWidth="1"/>
    <col min="4" max="4" width="17.375" style="6" customWidth="1"/>
    <col min="5" max="5" width="9.875" style="22" customWidth="1"/>
    <col min="6" max="6" width="11.125" style="5" customWidth="1"/>
    <col min="7" max="8" width="9.125" style="5" customWidth="1"/>
    <col min="9" max="9" width="10.125" style="5" bestFit="1" customWidth="1"/>
    <col min="10" max="16384" width="9.125" style="5" customWidth="1"/>
  </cols>
  <sheetData>
    <row r="1" spans="1:5" s="4" customFormat="1" ht="15">
      <c r="A1" s="32"/>
      <c r="B1" s="138" t="s">
        <v>157</v>
      </c>
      <c r="C1" s="138"/>
      <c r="D1" s="138"/>
      <c r="E1" s="138"/>
    </row>
    <row r="2" spans="1:5" s="4" customFormat="1" ht="15">
      <c r="A2" s="32"/>
      <c r="B2" s="138" t="s">
        <v>158</v>
      </c>
      <c r="C2" s="138"/>
      <c r="D2" s="138"/>
      <c r="E2" s="138"/>
    </row>
    <row r="3" spans="1:5" s="4" customFormat="1" ht="15">
      <c r="A3" s="32"/>
      <c r="B3" s="138" t="s">
        <v>159</v>
      </c>
      <c r="C3" s="138"/>
      <c r="D3" s="138"/>
      <c r="E3" s="138"/>
    </row>
    <row r="4" spans="1:5" s="4" customFormat="1" ht="15">
      <c r="A4" s="32"/>
      <c r="B4" s="138" t="s">
        <v>120</v>
      </c>
      <c r="C4" s="138"/>
      <c r="D4" s="138"/>
      <c r="E4" s="138"/>
    </row>
    <row r="5" spans="1:5" s="4" customFormat="1" ht="15">
      <c r="A5" s="32"/>
      <c r="B5" s="134" t="s">
        <v>622</v>
      </c>
      <c r="C5" s="134"/>
      <c r="D5" s="134"/>
      <c r="E5" s="134"/>
    </row>
    <row r="6" spans="1:5" s="4" customFormat="1" ht="15">
      <c r="A6" s="32"/>
      <c r="B6" s="41"/>
      <c r="C6" s="41"/>
      <c r="D6" s="41"/>
      <c r="E6" s="41"/>
    </row>
    <row r="7" spans="1:5" s="4" customFormat="1" ht="15">
      <c r="A7" s="32"/>
      <c r="B7" s="41"/>
      <c r="C7" s="41"/>
      <c r="D7" s="41"/>
      <c r="E7" s="41"/>
    </row>
    <row r="8" spans="3:5" ht="15.75">
      <c r="C8" s="1"/>
      <c r="D8" s="1"/>
      <c r="E8" s="1"/>
    </row>
    <row r="9" spans="1:5" ht="36" customHeight="1">
      <c r="A9" s="137" t="s">
        <v>618</v>
      </c>
      <c r="B9" s="137"/>
      <c r="C9" s="137"/>
      <c r="D9" s="137"/>
      <c r="E9" s="137"/>
    </row>
    <row r="10" spans="4:5" ht="15.75">
      <c r="D10" s="136" t="s">
        <v>140</v>
      </c>
      <c r="E10" s="136"/>
    </row>
    <row r="11" spans="1:5" s="9" customFormat="1" ht="47.25">
      <c r="A11" s="31" t="s">
        <v>137</v>
      </c>
      <c r="B11" s="7" t="s">
        <v>40</v>
      </c>
      <c r="C11" s="7" t="s">
        <v>183</v>
      </c>
      <c r="D11" s="7" t="s">
        <v>509</v>
      </c>
      <c r="E11" s="8" t="s">
        <v>160</v>
      </c>
    </row>
    <row r="12" spans="1:5" s="9" customFormat="1" ht="15.75">
      <c r="A12" s="31">
        <v>1</v>
      </c>
      <c r="B12" s="10">
        <v>2</v>
      </c>
      <c r="C12" s="7">
        <v>3</v>
      </c>
      <c r="D12" s="7">
        <v>4</v>
      </c>
      <c r="E12" s="8">
        <v>5</v>
      </c>
    </row>
    <row r="13" spans="1:5" s="12" customFormat="1" ht="15.75">
      <c r="A13" s="33" t="s">
        <v>41</v>
      </c>
      <c r="B13" s="11" t="s">
        <v>126</v>
      </c>
      <c r="C13" s="28">
        <f>C14+C15+C16+C18+C19+C17</f>
        <v>140992407.54000002</v>
      </c>
      <c r="D13" s="28">
        <f>D14+D15+D16+D18+D19+D17</f>
        <v>135866871.82</v>
      </c>
      <c r="E13" s="36">
        <f>D13/C13*100</f>
        <v>96.36467253135889</v>
      </c>
    </row>
    <row r="14" spans="1:5" s="12" customFormat="1" ht="50.25" customHeight="1">
      <c r="A14" s="34" t="s">
        <v>84</v>
      </c>
      <c r="B14" s="13" t="s">
        <v>59</v>
      </c>
      <c r="C14" s="29">
        <v>4548000</v>
      </c>
      <c r="D14" s="29">
        <v>4499490.17</v>
      </c>
      <c r="E14" s="37">
        <f aca="true" t="shared" si="0" ref="E14:E57">D14/C14*100</f>
        <v>98.9333810466139</v>
      </c>
    </row>
    <row r="15" spans="1:5" ht="48" customHeight="1">
      <c r="A15" s="34" t="s">
        <v>26</v>
      </c>
      <c r="B15" s="13" t="s">
        <v>42</v>
      </c>
      <c r="C15" s="29">
        <v>101617846.84</v>
      </c>
      <c r="D15" s="29">
        <v>98485132.29</v>
      </c>
      <c r="E15" s="37">
        <f t="shared" si="0"/>
        <v>96.9171610623353</v>
      </c>
    </row>
    <row r="16" spans="1:5" ht="15.75" hidden="1">
      <c r="A16" s="34" t="s">
        <v>162</v>
      </c>
      <c r="B16" s="13" t="s">
        <v>161</v>
      </c>
      <c r="C16" s="29"/>
      <c r="D16" s="29">
        <v>0</v>
      </c>
      <c r="E16" s="37" t="e">
        <f t="shared" si="0"/>
        <v>#DIV/0!</v>
      </c>
    </row>
    <row r="17" spans="1:5" ht="15.75">
      <c r="A17" s="34" t="s">
        <v>162</v>
      </c>
      <c r="B17" s="13" t="s">
        <v>161</v>
      </c>
      <c r="C17" s="29">
        <v>44800</v>
      </c>
      <c r="D17" s="29">
        <v>0</v>
      </c>
      <c r="E17" s="37">
        <f t="shared" si="0"/>
        <v>0</v>
      </c>
    </row>
    <row r="18" spans="1:5" ht="15.75">
      <c r="A18" s="34" t="s">
        <v>135</v>
      </c>
      <c r="B18" s="13" t="s">
        <v>0</v>
      </c>
      <c r="C18" s="29">
        <v>800000</v>
      </c>
      <c r="D18" s="29">
        <v>0</v>
      </c>
      <c r="E18" s="37">
        <f t="shared" si="0"/>
        <v>0</v>
      </c>
    </row>
    <row r="19" spans="1:5" ht="15.75">
      <c r="A19" s="34" t="s">
        <v>17</v>
      </c>
      <c r="B19" s="13" t="s">
        <v>1</v>
      </c>
      <c r="C19" s="29">
        <v>33981760.7</v>
      </c>
      <c r="D19" s="29">
        <v>32882249.36</v>
      </c>
      <c r="E19" s="37">
        <f t="shared" si="0"/>
        <v>96.7644073839882</v>
      </c>
    </row>
    <row r="20" spans="1:5" s="12" customFormat="1" ht="15.75">
      <c r="A20" s="33" t="s">
        <v>28</v>
      </c>
      <c r="B20" s="11" t="s">
        <v>29</v>
      </c>
      <c r="C20" s="28">
        <f>C21</f>
        <v>2265100</v>
      </c>
      <c r="D20" s="28">
        <f>D21</f>
        <v>2265100</v>
      </c>
      <c r="E20" s="36">
        <f t="shared" si="0"/>
        <v>100</v>
      </c>
    </row>
    <row r="21" spans="1:5" ht="15.75">
      <c r="A21" s="34" t="s">
        <v>31</v>
      </c>
      <c r="B21" s="13" t="s">
        <v>30</v>
      </c>
      <c r="C21" s="29">
        <v>2265100</v>
      </c>
      <c r="D21" s="29">
        <v>2265100</v>
      </c>
      <c r="E21" s="37">
        <f t="shared" si="0"/>
        <v>100</v>
      </c>
    </row>
    <row r="22" spans="1:5" s="12" customFormat="1" ht="33" customHeight="1">
      <c r="A22" s="33" t="s">
        <v>43</v>
      </c>
      <c r="B22" s="11" t="s">
        <v>44</v>
      </c>
      <c r="C22" s="28">
        <f>C23</f>
        <v>5312000</v>
      </c>
      <c r="D22" s="28">
        <f>D23</f>
        <v>5226770.86</v>
      </c>
      <c r="E22" s="36">
        <f t="shared" si="0"/>
        <v>98.39553576807229</v>
      </c>
    </row>
    <row r="23" spans="1:5" ht="47.25" customHeight="1">
      <c r="A23" s="34" t="s">
        <v>507</v>
      </c>
      <c r="B23" s="13" t="s">
        <v>12</v>
      </c>
      <c r="C23" s="29">
        <v>5312000</v>
      </c>
      <c r="D23" s="29">
        <v>5226770.86</v>
      </c>
      <c r="E23" s="37">
        <f t="shared" si="0"/>
        <v>98.39553576807229</v>
      </c>
    </row>
    <row r="24" spans="1:5" s="12" customFormat="1" ht="15.75">
      <c r="A24" s="33" t="s">
        <v>45</v>
      </c>
      <c r="B24" s="11" t="s">
        <v>46</v>
      </c>
      <c r="C24" s="28">
        <f>C25+C26+C27+C28</f>
        <v>222872860.89000002</v>
      </c>
      <c r="D24" s="28">
        <f>D25+D26+D27+D28</f>
        <v>219557267.00000003</v>
      </c>
      <c r="E24" s="36">
        <f t="shared" si="0"/>
        <v>98.51233843512405</v>
      </c>
    </row>
    <row r="25" spans="1:5" ht="15.75">
      <c r="A25" s="34" t="s">
        <v>20</v>
      </c>
      <c r="B25" s="13" t="s">
        <v>19</v>
      </c>
      <c r="C25" s="29">
        <v>8416300</v>
      </c>
      <c r="D25" s="29">
        <v>8302310.15</v>
      </c>
      <c r="E25" s="37">
        <f t="shared" si="0"/>
        <v>98.64560614521821</v>
      </c>
    </row>
    <row r="26" spans="1:5" ht="15.75">
      <c r="A26" s="34" t="s">
        <v>164</v>
      </c>
      <c r="B26" s="13" t="s">
        <v>163</v>
      </c>
      <c r="C26" s="29">
        <v>5700000</v>
      </c>
      <c r="D26" s="29">
        <v>5698583.06</v>
      </c>
      <c r="E26" s="37">
        <f t="shared" si="0"/>
        <v>99.97514140350876</v>
      </c>
    </row>
    <row r="27" spans="1:5" ht="15.75">
      <c r="A27" s="34" t="s">
        <v>105</v>
      </c>
      <c r="B27" s="13" t="s">
        <v>53</v>
      </c>
      <c r="C27" s="29">
        <v>182813514.12</v>
      </c>
      <c r="D27" s="29">
        <v>181152261.11</v>
      </c>
      <c r="E27" s="37">
        <f t="shared" si="0"/>
        <v>99.09128544571955</v>
      </c>
    </row>
    <row r="28" spans="1:5" ht="20.25" customHeight="1">
      <c r="A28" s="34" t="s">
        <v>47</v>
      </c>
      <c r="B28" s="13" t="s">
        <v>66</v>
      </c>
      <c r="C28" s="29">
        <v>25943046.77</v>
      </c>
      <c r="D28" s="29">
        <v>24404112.68</v>
      </c>
      <c r="E28" s="37">
        <f t="shared" si="0"/>
        <v>94.06802869515083</v>
      </c>
    </row>
    <row r="29" spans="1:5" s="12" customFormat="1" ht="15.75">
      <c r="A29" s="33" t="s">
        <v>24</v>
      </c>
      <c r="B29" s="11" t="s">
        <v>22</v>
      </c>
      <c r="C29" s="28">
        <f>C30+C31+C32+C33</f>
        <v>260660037.2</v>
      </c>
      <c r="D29" s="28">
        <f>D30+D31+D32+D33</f>
        <v>252173122.20999998</v>
      </c>
      <c r="E29" s="36">
        <f t="shared" si="0"/>
        <v>96.744067452316</v>
      </c>
    </row>
    <row r="30" spans="1:5" s="12" customFormat="1" ht="15.75">
      <c r="A30" s="34" t="s">
        <v>81</v>
      </c>
      <c r="B30" s="13" t="s">
        <v>80</v>
      </c>
      <c r="C30" s="29">
        <v>5901237.41</v>
      </c>
      <c r="D30" s="29">
        <v>5677989.45</v>
      </c>
      <c r="E30" s="37">
        <f t="shared" si="0"/>
        <v>96.2169296964448</v>
      </c>
    </row>
    <row r="31" spans="1:5" ht="15.75">
      <c r="A31" s="34" t="s">
        <v>25</v>
      </c>
      <c r="B31" s="13" t="s">
        <v>23</v>
      </c>
      <c r="C31" s="29">
        <v>87614137.35</v>
      </c>
      <c r="D31" s="29">
        <v>81753660.87</v>
      </c>
      <c r="E31" s="37">
        <f t="shared" si="0"/>
        <v>93.31103785615257</v>
      </c>
    </row>
    <row r="32" spans="1:5" ht="15.75">
      <c r="A32" s="34" t="s">
        <v>79</v>
      </c>
      <c r="B32" s="13" t="s">
        <v>78</v>
      </c>
      <c r="C32" s="29">
        <v>159044662.44</v>
      </c>
      <c r="D32" s="29">
        <v>156641471.89</v>
      </c>
      <c r="E32" s="37">
        <f t="shared" si="0"/>
        <v>98.48898384068272</v>
      </c>
    </row>
    <row r="33" spans="1:5" ht="31.5">
      <c r="A33" s="34" t="s">
        <v>69</v>
      </c>
      <c r="B33" s="13" t="s">
        <v>68</v>
      </c>
      <c r="C33" s="29">
        <v>8100000</v>
      </c>
      <c r="D33" s="29">
        <v>8100000</v>
      </c>
      <c r="E33" s="37">
        <f t="shared" si="0"/>
        <v>100</v>
      </c>
    </row>
    <row r="34" spans="1:5" s="12" customFormat="1" ht="15.75">
      <c r="A34" s="33" t="s">
        <v>200</v>
      </c>
      <c r="B34" s="11" t="s">
        <v>202</v>
      </c>
      <c r="C34" s="28">
        <f>C35</f>
        <v>9751365.26</v>
      </c>
      <c r="D34" s="28">
        <f>D35</f>
        <v>9751365.26</v>
      </c>
      <c r="E34" s="36">
        <f t="shared" si="0"/>
        <v>100</v>
      </c>
    </row>
    <row r="35" spans="1:5" ht="15.75">
      <c r="A35" s="34" t="s">
        <v>201</v>
      </c>
      <c r="B35" s="13" t="s">
        <v>203</v>
      </c>
      <c r="C35" s="29">
        <v>9751365.26</v>
      </c>
      <c r="D35" s="29">
        <v>9751365.26</v>
      </c>
      <c r="E35" s="37">
        <f t="shared" si="0"/>
        <v>100</v>
      </c>
    </row>
    <row r="36" spans="1:5" ht="15.75">
      <c r="A36" s="33" t="s">
        <v>508</v>
      </c>
      <c r="B36" s="11" t="s">
        <v>127</v>
      </c>
      <c r="C36" s="28">
        <f>C37+C38+C39+C40+C41</f>
        <v>1315417220.3400002</v>
      </c>
      <c r="D36" s="28">
        <f>D37+D38+D39+D40+D41</f>
        <v>1284733509.41</v>
      </c>
      <c r="E36" s="36">
        <f t="shared" si="0"/>
        <v>97.66737804131307</v>
      </c>
    </row>
    <row r="37" spans="1:5" ht="15.75">
      <c r="A37" s="34" t="s">
        <v>131</v>
      </c>
      <c r="B37" s="13" t="s">
        <v>128</v>
      </c>
      <c r="C37" s="29">
        <v>433605243.16</v>
      </c>
      <c r="D37" s="29">
        <v>420717475.4</v>
      </c>
      <c r="E37" s="37">
        <f t="shared" si="0"/>
        <v>97.02776477837828</v>
      </c>
    </row>
    <row r="38" spans="1:5" ht="15.75">
      <c r="A38" s="34" t="s">
        <v>132</v>
      </c>
      <c r="B38" s="13" t="s">
        <v>48</v>
      </c>
      <c r="C38" s="29">
        <v>697274206.53</v>
      </c>
      <c r="D38" s="29">
        <v>684784752.96</v>
      </c>
      <c r="E38" s="37">
        <f t="shared" si="0"/>
        <v>98.2088174991939</v>
      </c>
    </row>
    <row r="39" spans="1:5" ht="15.75">
      <c r="A39" s="34" t="s">
        <v>33</v>
      </c>
      <c r="B39" s="13" t="s">
        <v>32</v>
      </c>
      <c r="C39" s="29">
        <v>115056689.47</v>
      </c>
      <c r="D39" s="29">
        <v>114883491.47</v>
      </c>
      <c r="E39" s="37">
        <f t="shared" si="0"/>
        <v>99.8494672488859</v>
      </c>
    </row>
    <row r="40" spans="1:5" ht="15.75">
      <c r="A40" s="34" t="s">
        <v>75</v>
      </c>
      <c r="B40" s="13" t="s">
        <v>49</v>
      </c>
      <c r="C40" s="29">
        <v>28337381.18</v>
      </c>
      <c r="D40" s="29">
        <v>26238050.72</v>
      </c>
      <c r="E40" s="37">
        <f t="shared" si="0"/>
        <v>92.5916567707334</v>
      </c>
    </row>
    <row r="41" spans="1:5" ht="15.75">
      <c r="A41" s="34" t="s">
        <v>50</v>
      </c>
      <c r="B41" s="13" t="s">
        <v>51</v>
      </c>
      <c r="C41" s="29">
        <v>41143700</v>
      </c>
      <c r="D41" s="29">
        <v>38109738.86</v>
      </c>
      <c r="E41" s="37">
        <f t="shared" si="0"/>
        <v>92.62593996164662</v>
      </c>
    </row>
    <row r="42" spans="1:5" ht="15.75">
      <c r="A42" s="33" t="s">
        <v>85</v>
      </c>
      <c r="B42" s="11" t="s">
        <v>129</v>
      </c>
      <c r="C42" s="28">
        <f>C43</f>
        <v>107843159.09</v>
      </c>
      <c r="D42" s="28">
        <f>D43</f>
        <v>107422530.11</v>
      </c>
      <c r="E42" s="36">
        <f t="shared" si="0"/>
        <v>99.60996229751674</v>
      </c>
    </row>
    <row r="43" spans="1:5" ht="15.75">
      <c r="A43" s="34" t="s">
        <v>52</v>
      </c>
      <c r="B43" s="13" t="s">
        <v>130</v>
      </c>
      <c r="C43" s="29">
        <v>107843159.09</v>
      </c>
      <c r="D43" s="29">
        <v>107422530.11</v>
      </c>
      <c r="E43" s="37">
        <f t="shared" si="0"/>
        <v>99.60996229751674</v>
      </c>
    </row>
    <row r="44" spans="1:5" s="12" customFormat="1" ht="15.75">
      <c r="A44" s="33" t="s">
        <v>134</v>
      </c>
      <c r="B44" s="11" t="s">
        <v>54</v>
      </c>
      <c r="C44" s="28">
        <f>C45+C46+C47</f>
        <v>124863000.49</v>
      </c>
      <c r="D44" s="28">
        <f>D45+D46+D47</f>
        <v>116637303.11999999</v>
      </c>
      <c r="E44" s="36">
        <f t="shared" si="0"/>
        <v>93.41222192505394</v>
      </c>
    </row>
    <row r="45" spans="1:5" s="12" customFormat="1" ht="15.75">
      <c r="A45" s="34" t="s">
        <v>89</v>
      </c>
      <c r="B45" s="13" t="s">
        <v>88</v>
      </c>
      <c r="C45" s="29">
        <v>1469257.8</v>
      </c>
      <c r="D45" s="29">
        <v>1410175.63</v>
      </c>
      <c r="E45" s="37">
        <f t="shared" si="0"/>
        <v>95.97877445333283</v>
      </c>
    </row>
    <row r="46" spans="1:5" ht="15.75">
      <c r="A46" s="34" t="s">
        <v>55</v>
      </c>
      <c r="B46" s="13" t="s">
        <v>56</v>
      </c>
      <c r="C46" s="29">
        <v>3585147</v>
      </c>
      <c r="D46" s="29">
        <v>3585147</v>
      </c>
      <c r="E46" s="37">
        <f t="shared" si="0"/>
        <v>100</v>
      </c>
    </row>
    <row r="47" spans="1:5" ht="15.75">
      <c r="A47" s="34" t="s">
        <v>27</v>
      </c>
      <c r="B47" s="13" t="s">
        <v>57</v>
      </c>
      <c r="C47" s="29">
        <v>119808595.69</v>
      </c>
      <c r="D47" s="29">
        <v>111641980.49</v>
      </c>
      <c r="E47" s="37">
        <f t="shared" si="0"/>
        <v>93.18361495436372</v>
      </c>
    </row>
    <row r="48" spans="1:5" s="12" customFormat="1" ht="15.75">
      <c r="A48" s="33" t="s">
        <v>2</v>
      </c>
      <c r="B48" s="11" t="s">
        <v>58</v>
      </c>
      <c r="C48" s="28">
        <f>C49</f>
        <v>61003267</v>
      </c>
      <c r="D48" s="28">
        <f>D49</f>
        <v>53643200.08</v>
      </c>
      <c r="E48" s="36">
        <f t="shared" si="0"/>
        <v>87.93496269634214</v>
      </c>
    </row>
    <row r="49" spans="1:5" ht="15.75">
      <c r="A49" s="34" t="s">
        <v>4</v>
      </c>
      <c r="B49" s="13" t="s">
        <v>3</v>
      </c>
      <c r="C49" s="29">
        <v>61003267</v>
      </c>
      <c r="D49" s="29">
        <v>53643200.08</v>
      </c>
      <c r="E49" s="37">
        <f t="shared" si="0"/>
        <v>87.93496269634214</v>
      </c>
    </row>
    <row r="50" spans="1:5" s="12" customFormat="1" ht="15.75">
      <c r="A50" s="33" t="s">
        <v>6</v>
      </c>
      <c r="B50" s="11" t="s">
        <v>5</v>
      </c>
      <c r="C50" s="28">
        <f>C51+C52</f>
        <v>4547000</v>
      </c>
      <c r="D50" s="28">
        <f>D51+D52</f>
        <v>4547000</v>
      </c>
      <c r="E50" s="36">
        <f t="shared" si="0"/>
        <v>100</v>
      </c>
    </row>
    <row r="51" spans="1:5" ht="15.75">
      <c r="A51" s="34" t="s">
        <v>138</v>
      </c>
      <c r="B51" s="13" t="s">
        <v>7</v>
      </c>
      <c r="C51" s="29">
        <v>3500000</v>
      </c>
      <c r="D51" s="29">
        <v>3500000</v>
      </c>
      <c r="E51" s="37">
        <f t="shared" si="0"/>
        <v>100</v>
      </c>
    </row>
    <row r="52" spans="1:5" ht="15.75">
      <c r="A52" s="34" t="s">
        <v>133</v>
      </c>
      <c r="B52" s="13" t="s">
        <v>8</v>
      </c>
      <c r="C52" s="29">
        <v>1047000</v>
      </c>
      <c r="D52" s="29">
        <v>1047000</v>
      </c>
      <c r="E52" s="37">
        <f t="shared" si="0"/>
        <v>100</v>
      </c>
    </row>
    <row r="53" spans="1:5" ht="47.25" customHeight="1">
      <c r="A53" s="33" t="s">
        <v>86</v>
      </c>
      <c r="B53" s="11" t="s">
        <v>9</v>
      </c>
      <c r="C53" s="28">
        <f>C54+C55+C56</f>
        <v>79184373</v>
      </c>
      <c r="D53" s="28">
        <f>D54+D55+D56</f>
        <v>79174373</v>
      </c>
      <c r="E53" s="36">
        <f t="shared" si="0"/>
        <v>99.98737124558656</v>
      </c>
    </row>
    <row r="54" spans="1:5" ht="50.25" customHeight="1">
      <c r="A54" s="34" t="s">
        <v>87</v>
      </c>
      <c r="B54" s="13" t="s">
        <v>90</v>
      </c>
      <c r="C54" s="29">
        <v>76736700</v>
      </c>
      <c r="D54" s="29">
        <v>76736700</v>
      </c>
      <c r="E54" s="37">
        <f t="shared" si="0"/>
        <v>100</v>
      </c>
    </row>
    <row r="55" spans="1:5" ht="15.75" hidden="1">
      <c r="A55" s="34" t="s">
        <v>38</v>
      </c>
      <c r="B55" s="13" t="s">
        <v>39</v>
      </c>
      <c r="C55" s="29"/>
      <c r="D55" s="29"/>
      <c r="E55" s="37" t="e">
        <f t="shared" si="0"/>
        <v>#DIV/0!</v>
      </c>
    </row>
    <row r="56" spans="1:5" ht="19.5" customHeight="1">
      <c r="A56" s="34" t="s">
        <v>111</v>
      </c>
      <c r="B56" s="13" t="s">
        <v>112</v>
      </c>
      <c r="C56" s="29">
        <v>2447673</v>
      </c>
      <c r="D56" s="29">
        <v>2437673</v>
      </c>
      <c r="E56" s="37">
        <f t="shared" si="0"/>
        <v>99.5914486943313</v>
      </c>
    </row>
    <row r="57" spans="1:6" s="12" customFormat="1" ht="15.75">
      <c r="A57" s="33" t="s">
        <v>136</v>
      </c>
      <c r="B57" s="14"/>
      <c r="C57" s="28">
        <f>C53+C50+C48+C44+C42+C36+C29+C24+C22+C20+C13+C34</f>
        <v>2334711790.8100004</v>
      </c>
      <c r="D57" s="28">
        <f>D53+D50+D48+D44+D42+D36+D29+D24+D22+D20+D13+D34</f>
        <v>2270998412.8700004</v>
      </c>
      <c r="E57" s="36">
        <f t="shared" si="0"/>
        <v>97.27103884124834</v>
      </c>
      <c r="F57" s="15"/>
    </row>
    <row r="58" spans="1:5" s="12" customFormat="1" ht="15.75">
      <c r="A58" s="35"/>
      <c r="B58" s="16"/>
      <c r="C58" s="16"/>
      <c r="D58" s="16"/>
      <c r="E58" s="17"/>
    </row>
    <row r="59" spans="1:5" s="4" customFormat="1" ht="15.75">
      <c r="A59" s="135" t="s">
        <v>529</v>
      </c>
      <c r="B59" s="135"/>
      <c r="C59" s="135"/>
      <c r="D59" s="135"/>
      <c r="E59" s="135"/>
    </row>
    <row r="60" spans="2:6" ht="15.75">
      <c r="B60" s="18"/>
      <c r="C60" s="18"/>
      <c r="D60" s="18"/>
      <c r="E60" s="19"/>
      <c r="F60" s="20"/>
    </row>
    <row r="61" spans="2:5" ht="15.75">
      <c r="B61" s="5"/>
      <c r="C61" s="5"/>
      <c r="D61" s="5"/>
      <c r="E61" s="21"/>
    </row>
    <row r="62" spans="2:5" ht="15.75">
      <c r="B62" s="5"/>
      <c r="C62" s="5"/>
      <c r="D62" s="5"/>
      <c r="E62" s="5"/>
    </row>
    <row r="63" spans="2:5" ht="15.75">
      <c r="B63" s="5"/>
      <c r="C63" s="5"/>
      <c r="D63" s="5"/>
      <c r="E63" s="21"/>
    </row>
    <row r="64" spans="2:5" ht="15.75">
      <c r="B64" s="5"/>
      <c r="C64" s="5"/>
      <c r="D64" s="5"/>
      <c r="E64" s="5"/>
    </row>
    <row r="65" spans="2:5" ht="15.75">
      <c r="B65" s="5"/>
      <c r="C65" s="5"/>
      <c r="D65" s="5"/>
      <c r="E65" s="5"/>
    </row>
    <row r="66" spans="2:5" ht="15.75">
      <c r="B66" s="5"/>
      <c r="C66" s="5"/>
      <c r="D66" s="5"/>
      <c r="E66" s="5"/>
    </row>
    <row r="67" spans="2:5" ht="15.75">
      <c r="B67" s="5"/>
      <c r="C67" s="5"/>
      <c r="D67" s="5"/>
      <c r="E67" s="5"/>
    </row>
    <row r="68" spans="2:5" ht="15.75">
      <c r="B68" s="5"/>
      <c r="C68" s="5"/>
      <c r="D68" s="5"/>
      <c r="E68" s="5"/>
    </row>
    <row r="69" spans="2:5" ht="15.75">
      <c r="B69" s="5"/>
      <c r="C69" s="5"/>
      <c r="D69" s="5"/>
      <c r="E69" s="5"/>
    </row>
    <row r="70" spans="2:5" ht="15.75">
      <c r="B70" s="5"/>
      <c r="C70" s="5"/>
      <c r="D70" s="5"/>
      <c r="E70" s="5"/>
    </row>
    <row r="71" spans="2:5" ht="15.75">
      <c r="B71" s="18"/>
      <c r="C71" s="18"/>
      <c r="D71" s="18"/>
      <c r="E71" s="20"/>
    </row>
    <row r="72" spans="2:5" ht="15.75">
      <c r="B72" s="18"/>
      <c r="C72" s="18"/>
      <c r="D72" s="18"/>
      <c r="E72" s="19"/>
    </row>
    <row r="73" spans="2:5" ht="15.75">
      <c r="B73" s="18"/>
      <c r="C73" s="18"/>
      <c r="D73" s="18"/>
      <c r="E73" s="19"/>
    </row>
    <row r="74" spans="2:5" ht="15.75">
      <c r="B74" s="18"/>
      <c r="C74" s="18"/>
      <c r="D74" s="18"/>
      <c r="E74" s="19"/>
    </row>
    <row r="75" spans="2:5" ht="15.75">
      <c r="B75" s="18"/>
      <c r="C75" s="18"/>
      <c r="D75" s="18"/>
      <c r="E75" s="19"/>
    </row>
    <row r="76" spans="2:5" ht="15.75">
      <c r="B76" s="18"/>
      <c r="C76" s="18"/>
      <c r="D76" s="18"/>
      <c r="E76" s="19"/>
    </row>
    <row r="77" spans="2:5" ht="15.75">
      <c r="B77" s="18"/>
      <c r="C77" s="18"/>
      <c r="D77" s="18"/>
      <c r="E77" s="19"/>
    </row>
    <row r="78" spans="2:5" ht="15.75">
      <c r="B78" s="18"/>
      <c r="C78" s="18"/>
      <c r="D78" s="18"/>
      <c r="E78" s="19"/>
    </row>
    <row r="79" spans="2:5" ht="15.75">
      <c r="B79" s="18"/>
      <c r="C79" s="18"/>
      <c r="D79" s="18"/>
      <c r="E79" s="19"/>
    </row>
    <row r="80" spans="2:5" ht="15.75">
      <c r="B80" s="18"/>
      <c r="C80" s="18"/>
      <c r="D80" s="18"/>
      <c r="E80" s="19"/>
    </row>
    <row r="81" spans="2:5" ht="15.75">
      <c r="B81" s="18"/>
      <c r="C81" s="18"/>
      <c r="D81" s="18"/>
      <c r="E81" s="19"/>
    </row>
    <row r="82" spans="2:5" ht="15.75">
      <c r="B82" s="18"/>
      <c r="C82" s="18"/>
      <c r="D82" s="18"/>
      <c r="E82" s="19"/>
    </row>
    <row r="83" spans="2:5" ht="15.75">
      <c r="B83" s="18"/>
      <c r="C83" s="18"/>
      <c r="D83" s="18"/>
      <c r="E83" s="19"/>
    </row>
    <row r="84" spans="2:5" ht="15.75">
      <c r="B84" s="18"/>
      <c r="C84" s="18"/>
      <c r="D84" s="18"/>
      <c r="E84" s="19"/>
    </row>
    <row r="85" spans="2:5" ht="15.75">
      <c r="B85" s="18"/>
      <c r="C85" s="18"/>
      <c r="D85" s="18"/>
      <c r="E85" s="19"/>
    </row>
    <row r="86" spans="2:5" ht="15.75">
      <c r="B86" s="18"/>
      <c r="C86" s="18"/>
      <c r="D86" s="18"/>
      <c r="E86" s="19"/>
    </row>
    <row r="87" spans="2:5" ht="15.75">
      <c r="B87" s="18"/>
      <c r="C87" s="18"/>
      <c r="D87" s="18"/>
      <c r="E87" s="19"/>
    </row>
    <row r="88" spans="2:5" ht="15.75">
      <c r="B88" s="18"/>
      <c r="C88" s="18"/>
      <c r="D88" s="18"/>
      <c r="E88" s="19"/>
    </row>
    <row r="89" spans="2:5" ht="15.75">
      <c r="B89" s="18"/>
      <c r="C89" s="18"/>
      <c r="D89" s="18"/>
      <c r="E89" s="19"/>
    </row>
    <row r="90" spans="2:5" ht="15.75">
      <c r="B90" s="18"/>
      <c r="C90" s="18"/>
      <c r="D90" s="18"/>
      <c r="E90" s="19"/>
    </row>
    <row r="91" spans="2:5" ht="15.75">
      <c r="B91" s="18"/>
      <c r="C91" s="18"/>
      <c r="D91" s="18"/>
      <c r="E91" s="19"/>
    </row>
    <row r="92" spans="2:5" ht="15.75">
      <c r="B92" s="18"/>
      <c r="C92" s="18"/>
      <c r="D92" s="18"/>
      <c r="E92" s="19"/>
    </row>
    <row r="93" spans="2:5" ht="15.75">
      <c r="B93" s="18"/>
      <c r="C93" s="18"/>
      <c r="D93" s="18"/>
      <c r="E93" s="19"/>
    </row>
    <row r="94" spans="2:5" ht="15.75">
      <c r="B94" s="18"/>
      <c r="C94" s="18"/>
      <c r="D94" s="18"/>
      <c r="E94" s="19"/>
    </row>
    <row r="95" spans="2:5" ht="15.75">
      <c r="B95" s="18"/>
      <c r="C95" s="18"/>
      <c r="D95" s="18"/>
      <c r="E95" s="19"/>
    </row>
    <row r="96" spans="2:5" ht="15.75">
      <c r="B96" s="18"/>
      <c r="C96" s="18"/>
      <c r="D96" s="18"/>
      <c r="E96" s="19"/>
    </row>
    <row r="97" spans="2:5" ht="15.75">
      <c r="B97" s="18"/>
      <c r="C97" s="18"/>
      <c r="D97" s="18"/>
      <c r="E97" s="19"/>
    </row>
    <row r="98" spans="2:5" ht="15.75">
      <c r="B98" s="18"/>
      <c r="C98" s="18"/>
      <c r="D98" s="18"/>
      <c r="E98" s="19"/>
    </row>
    <row r="99" spans="2:5" ht="15.75">
      <c r="B99" s="18"/>
      <c r="C99" s="18"/>
      <c r="D99" s="18"/>
      <c r="E99" s="19"/>
    </row>
    <row r="100" spans="2:5" ht="15.75">
      <c r="B100" s="18"/>
      <c r="C100" s="18"/>
      <c r="D100" s="18"/>
      <c r="E100" s="19"/>
    </row>
    <row r="101" spans="2:5" ht="15.75">
      <c r="B101" s="18"/>
      <c r="C101" s="18"/>
      <c r="D101" s="18"/>
      <c r="E101" s="19"/>
    </row>
    <row r="102" spans="2:5" ht="15.75">
      <c r="B102" s="18"/>
      <c r="C102" s="18"/>
      <c r="D102" s="18"/>
      <c r="E102" s="19"/>
    </row>
    <row r="103" spans="2:5" ht="15.75">
      <c r="B103" s="18"/>
      <c r="C103" s="18"/>
      <c r="D103" s="18"/>
      <c r="E103" s="19"/>
    </row>
    <row r="104" spans="2:5" ht="15.75">
      <c r="B104" s="18"/>
      <c r="C104" s="18"/>
      <c r="D104" s="18"/>
      <c r="E104" s="19"/>
    </row>
    <row r="105" spans="2:5" ht="15.75">
      <c r="B105" s="18"/>
      <c r="C105" s="18"/>
      <c r="D105" s="18"/>
      <c r="E105" s="19"/>
    </row>
    <row r="106" spans="2:5" ht="15.75">
      <c r="B106" s="18"/>
      <c r="C106" s="18"/>
      <c r="D106" s="18"/>
      <c r="E106" s="19"/>
    </row>
    <row r="107" ht="15.75">
      <c r="E107" s="19"/>
    </row>
    <row r="108" ht="15.75">
      <c r="E108" s="19"/>
    </row>
    <row r="109" spans="2:5" ht="15.75">
      <c r="B109" s="5"/>
      <c r="C109" s="5"/>
      <c r="D109" s="5"/>
      <c r="E109" s="19"/>
    </row>
    <row r="110" spans="2:5" ht="15.75">
      <c r="B110" s="5"/>
      <c r="C110" s="5"/>
      <c r="D110" s="5"/>
      <c r="E110" s="19"/>
    </row>
    <row r="111" spans="2:5" ht="15.75">
      <c r="B111" s="5"/>
      <c r="C111" s="5"/>
      <c r="D111" s="5"/>
      <c r="E111" s="19"/>
    </row>
    <row r="112" spans="2:5" ht="15.75">
      <c r="B112" s="5"/>
      <c r="C112" s="5"/>
      <c r="D112" s="5"/>
      <c r="E112" s="19"/>
    </row>
    <row r="113" spans="2:5" ht="15.75">
      <c r="B113" s="5"/>
      <c r="C113" s="5"/>
      <c r="D113" s="5"/>
      <c r="E113" s="19"/>
    </row>
    <row r="114" spans="2:5" ht="15.75">
      <c r="B114" s="5"/>
      <c r="C114" s="5"/>
      <c r="D114" s="5"/>
      <c r="E114" s="19"/>
    </row>
    <row r="115" spans="2:5" ht="15.75">
      <c r="B115" s="5"/>
      <c r="C115" s="5"/>
      <c r="D115" s="5"/>
      <c r="E115" s="19"/>
    </row>
    <row r="116" spans="2:5" ht="15.75">
      <c r="B116" s="5"/>
      <c r="C116" s="5"/>
      <c r="D116" s="5"/>
      <c r="E116" s="19"/>
    </row>
    <row r="117" spans="2:5" ht="15.75">
      <c r="B117" s="5"/>
      <c r="C117" s="5"/>
      <c r="D117" s="5"/>
      <c r="E117" s="19"/>
    </row>
    <row r="118" spans="2:5" ht="15.75">
      <c r="B118" s="5"/>
      <c r="C118" s="5"/>
      <c r="D118" s="5"/>
      <c r="E118" s="19"/>
    </row>
    <row r="119" spans="2:5" ht="15.75">
      <c r="B119" s="5"/>
      <c r="C119" s="5"/>
      <c r="D119" s="5"/>
      <c r="E119" s="19"/>
    </row>
    <row r="120" spans="2:5" ht="15.75">
      <c r="B120" s="5"/>
      <c r="C120" s="5"/>
      <c r="D120" s="5"/>
      <c r="E120" s="19"/>
    </row>
    <row r="121" spans="2:5" ht="15.75">
      <c r="B121" s="5"/>
      <c r="C121" s="5"/>
      <c r="D121" s="5"/>
      <c r="E121" s="19"/>
    </row>
    <row r="122" spans="2:5" ht="15.75">
      <c r="B122" s="5"/>
      <c r="C122" s="5"/>
      <c r="D122" s="5"/>
      <c r="E122" s="19"/>
    </row>
    <row r="123" spans="2:5" ht="15.75">
      <c r="B123" s="5"/>
      <c r="C123" s="5"/>
      <c r="D123" s="5"/>
      <c r="E123" s="19"/>
    </row>
    <row r="124" spans="2:5" ht="15.75">
      <c r="B124" s="5"/>
      <c r="C124" s="5"/>
      <c r="D124" s="5"/>
      <c r="E124" s="19"/>
    </row>
    <row r="125" spans="2:5" ht="15.75">
      <c r="B125" s="5"/>
      <c r="C125" s="5"/>
      <c r="D125" s="5"/>
      <c r="E125" s="19"/>
    </row>
    <row r="126" spans="2:5" ht="15.75">
      <c r="B126" s="5"/>
      <c r="C126" s="5"/>
      <c r="D126" s="5"/>
      <c r="E126" s="19"/>
    </row>
    <row r="127" spans="2:5" ht="15.75">
      <c r="B127" s="5"/>
      <c r="C127" s="5"/>
      <c r="D127" s="5"/>
      <c r="E127" s="19"/>
    </row>
    <row r="128" spans="2:5" ht="15.75">
      <c r="B128" s="5"/>
      <c r="C128" s="5"/>
      <c r="D128" s="5"/>
      <c r="E128" s="19"/>
    </row>
    <row r="129" spans="2:5" ht="15.75">
      <c r="B129" s="5"/>
      <c r="C129" s="5"/>
      <c r="D129" s="5"/>
      <c r="E129" s="19"/>
    </row>
    <row r="130" spans="2:5" ht="15.75">
      <c r="B130" s="5"/>
      <c r="C130" s="5"/>
      <c r="D130" s="5"/>
      <c r="E130" s="19"/>
    </row>
    <row r="131" spans="2:5" ht="15.75">
      <c r="B131" s="5"/>
      <c r="C131" s="5"/>
      <c r="D131" s="5"/>
      <c r="E131" s="19"/>
    </row>
    <row r="132" spans="2:5" ht="15.75">
      <c r="B132" s="5"/>
      <c r="C132" s="5"/>
      <c r="D132" s="5"/>
      <c r="E132" s="19"/>
    </row>
    <row r="133" spans="2:5" ht="15.75">
      <c r="B133" s="5"/>
      <c r="C133" s="5"/>
      <c r="D133" s="5"/>
      <c r="E133" s="19"/>
    </row>
    <row r="134" spans="2:5" ht="15.75">
      <c r="B134" s="5"/>
      <c r="C134" s="5"/>
      <c r="D134" s="5"/>
      <c r="E134" s="19"/>
    </row>
    <row r="135" spans="2:5" ht="15.75">
      <c r="B135" s="5"/>
      <c r="C135" s="5"/>
      <c r="D135" s="5"/>
      <c r="E135" s="19"/>
    </row>
    <row r="136" spans="2:5" ht="15.75">
      <c r="B136" s="5"/>
      <c r="C136" s="5"/>
      <c r="D136" s="5"/>
      <c r="E136" s="19"/>
    </row>
    <row r="137" spans="2:5" ht="15.75">
      <c r="B137" s="5"/>
      <c r="C137" s="5"/>
      <c r="D137" s="5"/>
      <c r="E137" s="19"/>
    </row>
    <row r="138" spans="2:5" ht="15.75">
      <c r="B138" s="5"/>
      <c r="C138" s="5"/>
      <c r="D138" s="5"/>
      <c r="E138" s="19"/>
    </row>
    <row r="139" spans="2:5" ht="15.75">
      <c r="B139" s="5"/>
      <c r="C139" s="5"/>
      <c r="D139" s="5"/>
      <c r="E139" s="19"/>
    </row>
    <row r="140" spans="2:5" ht="15.75">
      <c r="B140" s="5"/>
      <c r="C140" s="5"/>
      <c r="D140" s="5"/>
      <c r="E140" s="19"/>
    </row>
    <row r="141" spans="2:5" ht="15.75">
      <c r="B141" s="5"/>
      <c r="C141" s="5"/>
      <c r="D141" s="5"/>
      <c r="E141" s="19"/>
    </row>
    <row r="142" spans="2:5" ht="15.75">
      <c r="B142" s="5"/>
      <c r="C142" s="5"/>
      <c r="D142" s="5"/>
      <c r="E142" s="19"/>
    </row>
    <row r="143" spans="2:5" ht="15.75">
      <c r="B143" s="5"/>
      <c r="C143" s="5"/>
      <c r="D143" s="5"/>
      <c r="E143" s="19"/>
    </row>
    <row r="144" spans="2:5" ht="15.75">
      <c r="B144" s="5"/>
      <c r="C144" s="5"/>
      <c r="D144" s="5"/>
      <c r="E144" s="19"/>
    </row>
    <row r="145" spans="2:5" ht="15.75">
      <c r="B145" s="5"/>
      <c r="C145" s="5"/>
      <c r="D145" s="5"/>
      <c r="E145" s="19"/>
    </row>
    <row r="146" spans="2:5" ht="15.75">
      <c r="B146" s="5"/>
      <c r="C146" s="5"/>
      <c r="D146" s="5"/>
      <c r="E146" s="19"/>
    </row>
    <row r="147" spans="2:5" ht="15.75">
      <c r="B147" s="5"/>
      <c r="C147" s="5"/>
      <c r="D147" s="5"/>
      <c r="E147" s="19"/>
    </row>
    <row r="148" spans="2:5" ht="15.75">
      <c r="B148" s="5"/>
      <c r="C148" s="5"/>
      <c r="D148" s="5"/>
      <c r="E148" s="19"/>
    </row>
    <row r="149" spans="2:5" ht="15.75">
      <c r="B149" s="5"/>
      <c r="C149" s="5"/>
      <c r="D149" s="5"/>
      <c r="E149" s="19"/>
    </row>
    <row r="150" spans="2:5" ht="15.75">
      <c r="B150" s="5"/>
      <c r="C150" s="5"/>
      <c r="D150" s="5"/>
      <c r="E150" s="19"/>
    </row>
    <row r="151" spans="2:5" ht="15.75">
      <c r="B151" s="5"/>
      <c r="C151" s="5"/>
      <c r="D151" s="5"/>
      <c r="E151" s="19"/>
    </row>
    <row r="152" spans="2:5" ht="15.75">
      <c r="B152" s="5"/>
      <c r="C152" s="5"/>
      <c r="D152" s="5"/>
      <c r="E152" s="19"/>
    </row>
    <row r="153" spans="2:5" ht="15.75">
      <c r="B153" s="5"/>
      <c r="C153" s="5"/>
      <c r="D153" s="5"/>
      <c r="E153" s="19"/>
    </row>
    <row r="154" spans="2:5" ht="15.75">
      <c r="B154" s="5"/>
      <c r="C154" s="5"/>
      <c r="D154" s="5"/>
      <c r="E154" s="19"/>
    </row>
    <row r="155" spans="2:5" ht="15.75">
      <c r="B155" s="5"/>
      <c r="C155" s="5"/>
      <c r="D155" s="5"/>
      <c r="E155" s="19"/>
    </row>
    <row r="156" spans="2:5" ht="15.75">
      <c r="B156" s="5"/>
      <c r="C156" s="5"/>
      <c r="D156" s="5"/>
      <c r="E156" s="19"/>
    </row>
    <row r="157" spans="2:5" ht="15.75">
      <c r="B157" s="5"/>
      <c r="C157" s="5"/>
      <c r="D157" s="5"/>
      <c r="E157" s="19"/>
    </row>
    <row r="158" spans="2:5" ht="15.75">
      <c r="B158" s="5"/>
      <c r="C158" s="5"/>
      <c r="D158" s="5"/>
      <c r="E158" s="19"/>
    </row>
    <row r="159" spans="2:5" ht="15.75">
      <c r="B159" s="5"/>
      <c r="C159" s="5"/>
      <c r="D159" s="5"/>
      <c r="E159" s="19"/>
    </row>
    <row r="160" spans="2:5" ht="15.75">
      <c r="B160" s="5"/>
      <c r="C160" s="5"/>
      <c r="D160" s="5"/>
      <c r="E160" s="19"/>
    </row>
    <row r="161" spans="2:5" ht="15.75">
      <c r="B161" s="5"/>
      <c r="C161" s="5"/>
      <c r="D161" s="5"/>
      <c r="E161" s="19"/>
    </row>
    <row r="162" spans="2:5" ht="15.75">
      <c r="B162" s="5"/>
      <c r="C162" s="5"/>
      <c r="D162" s="5"/>
      <c r="E162" s="19"/>
    </row>
    <row r="163" spans="2:5" ht="15.75">
      <c r="B163" s="5"/>
      <c r="C163" s="5"/>
      <c r="D163" s="5"/>
      <c r="E163" s="19"/>
    </row>
    <row r="164" spans="2:5" ht="15.75">
      <c r="B164" s="5"/>
      <c r="C164" s="5"/>
      <c r="D164" s="5"/>
      <c r="E164" s="19"/>
    </row>
    <row r="165" spans="2:5" ht="15.75">
      <c r="B165" s="5"/>
      <c r="C165" s="5"/>
      <c r="D165" s="5"/>
      <c r="E165" s="19"/>
    </row>
    <row r="166" spans="2:5" ht="15.75">
      <c r="B166" s="5"/>
      <c r="C166" s="5"/>
      <c r="D166" s="5"/>
      <c r="E166" s="19"/>
    </row>
    <row r="167" spans="2:5" ht="15.75">
      <c r="B167" s="5"/>
      <c r="C167" s="5"/>
      <c r="D167" s="5"/>
      <c r="E167" s="19"/>
    </row>
    <row r="168" spans="2:5" ht="15.75">
      <c r="B168" s="5"/>
      <c r="C168" s="5"/>
      <c r="D168" s="5"/>
      <c r="E168" s="19"/>
    </row>
    <row r="169" spans="2:5" ht="15.75">
      <c r="B169" s="5"/>
      <c r="C169" s="5"/>
      <c r="D169" s="5"/>
      <c r="E169" s="19"/>
    </row>
    <row r="170" spans="2:5" ht="15.75">
      <c r="B170" s="5"/>
      <c r="C170" s="5"/>
      <c r="D170" s="5"/>
      <c r="E170" s="19"/>
    </row>
    <row r="171" spans="2:5" ht="15.75">
      <c r="B171" s="5"/>
      <c r="C171" s="5"/>
      <c r="D171" s="5"/>
      <c r="E171" s="19"/>
    </row>
    <row r="172" spans="2:5" ht="15.75">
      <c r="B172" s="5"/>
      <c r="C172" s="5"/>
      <c r="D172" s="5"/>
      <c r="E172" s="19"/>
    </row>
    <row r="173" spans="2:5" ht="15.75">
      <c r="B173" s="5"/>
      <c r="C173" s="5"/>
      <c r="D173" s="5"/>
      <c r="E173" s="19"/>
    </row>
    <row r="174" spans="2:5" ht="15.75">
      <c r="B174" s="5"/>
      <c r="C174" s="5"/>
      <c r="D174" s="5"/>
      <c r="E174" s="19"/>
    </row>
    <row r="175" spans="2:5" ht="15.75">
      <c r="B175" s="5"/>
      <c r="C175" s="5"/>
      <c r="D175" s="5"/>
      <c r="E175" s="19"/>
    </row>
    <row r="176" spans="2:5" ht="15.75">
      <c r="B176" s="5"/>
      <c r="C176" s="5"/>
      <c r="D176" s="5"/>
      <c r="E176" s="19"/>
    </row>
    <row r="177" spans="2:5" ht="15.75">
      <c r="B177" s="5"/>
      <c r="C177" s="5"/>
      <c r="D177" s="5"/>
      <c r="E177" s="19"/>
    </row>
    <row r="178" spans="2:5" ht="15.75">
      <c r="B178" s="5"/>
      <c r="C178" s="5"/>
      <c r="D178" s="5"/>
      <c r="E178" s="19"/>
    </row>
    <row r="179" spans="2:5" ht="15.75">
      <c r="B179" s="5"/>
      <c r="C179" s="5"/>
      <c r="D179" s="5"/>
      <c r="E179" s="19"/>
    </row>
    <row r="180" spans="2:5" ht="15.75">
      <c r="B180" s="5"/>
      <c r="C180" s="5"/>
      <c r="D180" s="5"/>
      <c r="E180" s="19"/>
    </row>
    <row r="181" spans="2:5" ht="15.75">
      <c r="B181" s="5"/>
      <c r="C181" s="5"/>
      <c r="D181" s="5"/>
      <c r="E181" s="19"/>
    </row>
    <row r="182" spans="2:5" ht="15.75">
      <c r="B182" s="5"/>
      <c r="C182" s="5"/>
      <c r="D182" s="5"/>
      <c r="E182" s="19"/>
    </row>
    <row r="183" spans="2:5" ht="15.75">
      <c r="B183" s="5"/>
      <c r="C183" s="5"/>
      <c r="D183" s="5"/>
      <c r="E183" s="19"/>
    </row>
    <row r="184" spans="2:5" ht="15.75">
      <c r="B184" s="5"/>
      <c r="C184" s="5"/>
      <c r="D184" s="5"/>
      <c r="E184" s="19"/>
    </row>
    <row r="185" spans="2:5" ht="15.75">
      <c r="B185" s="5"/>
      <c r="C185" s="5"/>
      <c r="D185" s="5"/>
      <c r="E185" s="19"/>
    </row>
    <row r="186" spans="2:5" ht="15.75">
      <c r="B186" s="5"/>
      <c r="C186" s="5"/>
      <c r="D186" s="5"/>
      <c r="E186" s="19"/>
    </row>
    <row r="187" spans="2:5" ht="15.75">
      <c r="B187" s="5"/>
      <c r="C187" s="5"/>
      <c r="D187" s="5"/>
      <c r="E187" s="19"/>
    </row>
    <row r="188" spans="2:5" ht="15.75">
      <c r="B188" s="5"/>
      <c r="C188" s="5"/>
      <c r="D188" s="5"/>
      <c r="E188" s="19"/>
    </row>
    <row r="189" spans="2:5" ht="15.75">
      <c r="B189" s="5"/>
      <c r="C189" s="5"/>
      <c r="D189" s="5"/>
      <c r="E189" s="19"/>
    </row>
    <row r="190" spans="2:5" ht="15.75">
      <c r="B190" s="5"/>
      <c r="C190" s="5"/>
      <c r="D190" s="5"/>
      <c r="E190" s="19"/>
    </row>
    <row r="191" spans="2:5" ht="15.75">
      <c r="B191" s="5"/>
      <c r="C191" s="5"/>
      <c r="D191" s="5"/>
      <c r="E191" s="19"/>
    </row>
    <row r="192" spans="2:5" ht="15.75">
      <c r="B192" s="5"/>
      <c r="C192" s="5"/>
      <c r="D192" s="5"/>
      <c r="E192" s="19"/>
    </row>
    <row r="193" spans="2:5" ht="15.75">
      <c r="B193" s="5"/>
      <c r="C193" s="5"/>
      <c r="D193" s="5"/>
      <c r="E193" s="19"/>
    </row>
    <row r="194" spans="2:5" ht="15.75">
      <c r="B194" s="5"/>
      <c r="C194" s="5"/>
      <c r="D194" s="5"/>
      <c r="E194" s="19"/>
    </row>
    <row r="195" spans="2:5" ht="15.75">
      <c r="B195" s="5"/>
      <c r="C195" s="5"/>
      <c r="D195" s="5"/>
      <c r="E195" s="19"/>
    </row>
    <row r="196" spans="2:5" ht="15.75">
      <c r="B196" s="5"/>
      <c r="C196" s="5"/>
      <c r="D196" s="5"/>
      <c r="E196" s="19"/>
    </row>
    <row r="197" spans="2:5" ht="15.75">
      <c r="B197" s="5"/>
      <c r="C197" s="5"/>
      <c r="D197" s="5"/>
      <c r="E197" s="19"/>
    </row>
    <row r="198" spans="2:5" ht="15.75">
      <c r="B198" s="5"/>
      <c r="C198" s="5"/>
      <c r="D198" s="5"/>
      <c r="E198" s="19"/>
    </row>
    <row r="199" spans="2:5" ht="15.75">
      <c r="B199" s="5"/>
      <c r="C199" s="5"/>
      <c r="D199" s="5"/>
      <c r="E199" s="19"/>
    </row>
    <row r="200" spans="2:5" ht="15.75">
      <c r="B200" s="5"/>
      <c r="C200" s="5"/>
      <c r="D200" s="5"/>
      <c r="E200" s="19"/>
    </row>
    <row r="201" spans="2:5" ht="15.75">
      <c r="B201" s="5"/>
      <c r="C201" s="5"/>
      <c r="D201" s="5"/>
      <c r="E201" s="19"/>
    </row>
    <row r="202" spans="2:5" ht="15.75">
      <c r="B202" s="5"/>
      <c r="C202" s="5"/>
      <c r="D202" s="5"/>
      <c r="E202" s="19"/>
    </row>
    <row r="203" spans="2:5" ht="15.75">
      <c r="B203" s="5"/>
      <c r="C203" s="5"/>
      <c r="D203" s="5"/>
      <c r="E203" s="19"/>
    </row>
    <row r="204" spans="2:5" ht="15.75">
      <c r="B204" s="5"/>
      <c r="C204" s="5"/>
      <c r="D204" s="5"/>
      <c r="E204" s="19"/>
    </row>
    <row r="205" spans="2:5" ht="15.75">
      <c r="B205" s="5"/>
      <c r="C205" s="5"/>
      <c r="D205" s="5"/>
      <c r="E205" s="19"/>
    </row>
    <row r="206" spans="2:5" ht="15.75">
      <c r="B206" s="5"/>
      <c r="C206" s="5"/>
      <c r="D206" s="5"/>
      <c r="E206" s="19"/>
    </row>
    <row r="207" spans="2:5" ht="15.75">
      <c r="B207" s="5"/>
      <c r="C207" s="5"/>
      <c r="D207" s="5"/>
      <c r="E207" s="19"/>
    </row>
    <row r="208" spans="2:5" ht="15.75">
      <c r="B208" s="5"/>
      <c r="C208" s="5"/>
      <c r="D208" s="5"/>
      <c r="E208" s="19"/>
    </row>
    <row r="209" spans="2:5" ht="15.75">
      <c r="B209" s="5"/>
      <c r="C209" s="5"/>
      <c r="D209" s="5"/>
      <c r="E209" s="19"/>
    </row>
    <row r="210" spans="2:5" ht="15.75">
      <c r="B210" s="5"/>
      <c r="C210" s="5"/>
      <c r="D210" s="5"/>
      <c r="E210" s="19"/>
    </row>
    <row r="211" spans="2:5" ht="15.75">
      <c r="B211" s="5"/>
      <c r="C211" s="5"/>
      <c r="D211" s="5"/>
      <c r="E211" s="19"/>
    </row>
    <row r="212" spans="2:5" ht="15.75">
      <c r="B212" s="5"/>
      <c r="C212" s="5"/>
      <c r="D212" s="5"/>
      <c r="E212" s="19"/>
    </row>
    <row r="213" spans="2:5" ht="15.75">
      <c r="B213" s="5"/>
      <c r="C213" s="5"/>
      <c r="D213" s="5"/>
      <c r="E213" s="19"/>
    </row>
    <row r="214" spans="2:5" ht="15.75">
      <c r="B214" s="5"/>
      <c r="C214" s="5"/>
      <c r="D214" s="5"/>
      <c r="E214" s="19"/>
    </row>
    <row r="215" spans="2:5" ht="15.75">
      <c r="B215" s="5"/>
      <c r="C215" s="5"/>
      <c r="D215" s="5"/>
      <c r="E215" s="19"/>
    </row>
    <row r="216" spans="2:5" ht="15.75">
      <c r="B216" s="5"/>
      <c r="C216" s="5"/>
      <c r="D216" s="5"/>
      <c r="E216" s="19"/>
    </row>
    <row r="217" spans="2:5" ht="15.75">
      <c r="B217" s="5"/>
      <c r="C217" s="5"/>
      <c r="D217" s="5"/>
      <c r="E217" s="19"/>
    </row>
    <row r="218" spans="2:5" ht="15.75">
      <c r="B218" s="5"/>
      <c r="C218" s="5"/>
      <c r="D218" s="5"/>
      <c r="E218" s="19"/>
    </row>
    <row r="219" spans="2:5" ht="15.75">
      <c r="B219" s="5"/>
      <c r="C219" s="5"/>
      <c r="D219" s="5"/>
      <c r="E219" s="19"/>
    </row>
    <row r="220" spans="2:5" ht="15.75">
      <c r="B220" s="5"/>
      <c r="C220" s="5"/>
      <c r="D220" s="5"/>
      <c r="E220" s="19"/>
    </row>
    <row r="221" spans="2:5" ht="15.75">
      <c r="B221" s="5"/>
      <c r="C221" s="5"/>
      <c r="D221" s="5"/>
      <c r="E221" s="19"/>
    </row>
    <row r="222" spans="2:5" ht="15.75">
      <c r="B222" s="5"/>
      <c r="C222" s="5"/>
      <c r="D222" s="5"/>
      <c r="E222" s="19"/>
    </row>
    <row r="223" spans="2:5" ht="15.75">
      <c r="B223" s="5"/>
      <c r="C223" s="5"/>
      <c r="D223" s="5"/>
      <c r="E223" s="19"/>
    </row>
    <row r="224" spans="2:5" ht="15.75">
      <c r="B224" s="5"/>
      <c r="C224" s="5"/>
      <c r="D224" s="5"/>
      <c r="E224" s="19"/>
    </row>
    <row r="225" spans="2:5" ht="15.75">
      <c r="B225" s="5"/>
      <c r="C225" s="5"/>
      <c r="D225" s="5"/>
      <c r="E225" s="19"/>
    </row>
    <row r="226" spans="2:5" ht="15.75">
      <c r="B226" s="5"/>
      <c r="C226" s="5"/>
      <c r="D226" s="5"/>
      <c r="E226" s="19"/>
    </row>
    <row r="227" spans="2:5" ht="15.75">
      <c r="B227" s="5"/>
      <c r="C227" s="5"/>
      <c r="D227" s="5"/>
      <c r="E227" s="19"/>
    </row>
    <row r="228" spans="2:5" ht="15.75">
      <c r="B228" s="5"/>
      <c r="C228" s="5"/>
      <c r="D228" s="5"/>
      <c r="E228" s="19"/>
    </row>
    <row r="229" spans="2:5" ht="15.75">
      <c r="B229" s="5"/>
      <c r="C229" s="5"/>
      <c r="D229" s="5"/>
      <c r="E229" s="19"/>
    </row>
    <row r="230" spans="2:5" ht="15.75">
      <c r="B230" s="5"/>
      <c r="C230" s="5"/>
      <c r="D230" s="5"/>
      <c r="E230" s="19"/>
    </row>
    <row r="231" spans="2:5" ht="15.75">
      <c r="B231" s="5"/>
      <c r="C231" s="5"/>
      <c r="D231" s="5"/>
      <c r="E231" s="19"/>
    </row>
    <row r="232" spans="2:5" ht="15.75">
      <c r="B232" s="5"/>
      <c r="C232" s="5"/>
      <c r="D232" s="5"/>
      <c r="E232" s="19"/>
    </row>
    <row r="233" spans="2:5" ht="15.75">
      <c r="B233" s="5"/>
      <c r="C233" s="5"/>
      <c r="D233" s="5"/>
      <c r="E233" s="19"/>
    </row>
    <row r="234" spans="2:5" ht="15.75">
      <c r="B234" s="5"/>
      <c r="C234" s="5"/>
      <c r="D234" s="5"/>
      <c r="E234" s="19"/>
    </row>
    <row r="235" spans="2:5" ht="15.75">
      <c r="B235" s="5"/>
      <c r="C235" s="5"/>
      <c r="D235" s="5"/>
      <c r="E235" s="19"/>
    </row>
    <row r="236" spans="2:5" ht="15.75">
      <c r="B236" s="5"/>
      <c r="C236" s="5"/>
      <c r="D236" s="5"/>
      <c r="E236" s="19"/>
    </row>
    <row r="237" spans="2:5" ht="15.75">
      <c r="B237" s="5"/>
      <c r="C237" s="5"/>
      <c r="D237" s="5"/>
      <c r="E237" s="19"/>
    </row>
    <row r="238" spans="2:5" ht="15.75">
      <c r="B238" s="5"/>
      <c r="C238" s="5"/>
      <c r="D238" s="5"/>
      <c r="E238" s="19"/>
    </row>
    <row r="239" spans="2:5" ht="15.75">
      <c r="B239" s="5"/>
      <c r="C239" s="5"/>
      <c r="D239" s="5"/>
      <c r="E239" s="19"/>
    </row>
    <row r="240" spans="2:5" ht="15.75">
      <c r="B240" s="5"/>
      <c r="C240" s="5"/>
      <c r="D240" s="5"/>
      <c r="E240" s="19"/>
    </row>
    <row r="241" spans="2:5" ht="15.75">
      <c r="B241" s="5"/>
      <c r="C241" s="5"/>
      <c r="D241" s="5"/>
      <c r="E241" s="19"/>
    </row>
    <row r="242" spans="2:5" ht="15.75">
      <c r="B242" s="5"/>
      <c r="C242" s="5"/>
      <c r="D242" s="5"/>
      <c r="E242" s="19"/>
    </row>
    <row r="243" spans="2:5" ht="15.75">
      <c r="B243" s="5"/>
      <c r="C243" s="5"/>
      <c r="D243" s="5"/>
      <c r="E243" s="19"/>
    </row>
    <row r="244" spans="2:5" ht="15.75">
      <c r="B244" s="5"/>
      <c r="C244" s="5"/>
      <c r="D244" s="5"/>
      <c r="E244" s="19"/>
    </row>
    <row r="245" spans="2:5" ht="15.75">
      <c r="B245" s="5"/>
      <c r="C245" s="5"/>
      <c r="D245" s="5"/>
      <c r="E245" s="19"/>
    </row>
    <row r="246" spans="2:5" ht="15.75">
      <c r="B246" s="5"/>
      <c r="C246" s="5"/>
      <c r="D246" s="5"/>
      <c r="E246" s="19"/>
    </row>
    <row r="247" spans="2:5" ht="15.75">
      <c r="B247" s="5"/>
      <c r="C247" s="5"/>
      <c r="D247" s="5"/>
      <c r="E247" s="19"/>
    </row>
    <row r="248" spans="2:5" ht="15.75">
      <c r="B248" s="5"/>
      <c r="C248" s="5"/>
      <c r="D248" s="5"/>
      <c r="E248" s="19"/>
    </row>
    <row r="249" spans="2:5" ht="15.75">
      <c r="B249" s="5"/>
      <c r="C249" s="5"/>
      <c r="D249" s="5"/>
      <c r="E249" s="19"/>
    </row>
    <row r="250" spans="2:5" ht="15.75">
      <c r="B250" s="5"/>
      <c r="C250" s="5"/>
      <c r="D250" s="5"/>
      <c r="E250" s="19"/>
    </row>
    <row r="251" spans="2:5" ht="15.75">
      <c r="B251" s="5"/>
      <c r="C251" s="5"/>
      <c r="D251" s="5"/>
      <c r="E251" s="19"/>
    </row>
    <row r="252" spans="2:5" ht="15.75">
      <c r="B252" s="5"/>
      <c r="C252" s="5"/>
      <c r="D252" s="5"/>
      <c r="E252" s="19"/>
    </row>
    <row r="253" spans="2:5" ht="15.75">
      <c r="B253" s="5"/>
      <c r="C253" s="5"/>
      <c r="D253" s="5"/>
      <c r="E253" s="19"/>
    </row>
    <row r="254" spans="2:5" ht="15.75">
      <c r="B254" s="5"/>
      <c r="C254" s="5"/>
      <c r="D254" s="5"/>
      <c r="E254" s="19"/>
    </row>
    <row r="255" spans="2:5" ht="15.75">
      <c r="B255" s="5"/>
      <c r="C255" s="5"/>
      <c r="D255" s="5"/>
      <c r="E255" s="19"/>
    </row>
    <row r="256" spans="2:5" ht="15.75">
      <c r="B256" s="5"/>
      <c r="C256" s="5"/>
      <c r="D256" s="5"/>
      <c r="E256" s="19"/>
    </row>
    <row r="257" spans="2:5" ht="15.75">
      <c r="B257" s="5"/>
      <c r="C257" s="5"/>
      <c r="D257" s="5"/>
      <c r="E257" s="19"/>
    </row>
    <row r="258" spans="2:5" ht="15.75">
      <c r="B258" s="5"/>
      <c r="C258" s="5"/>
      <c r="D258" s="5"/>
      <c r="E258" s="19"/>
    </row>
    <row r="259" spans="2:5" ht="15.75">
      <c r="B259" s="5"/>
      <c r="C259" s="5"/>
      <c r="D259" s="5"/>
      <c r="E259" s="19"/>
    </row>
    <row r="260" spans="2:5" ht="15.75">
      <c r="B260" s="5"/>
      <c r="C260" s="5"/>
      <c r="D260" s="5"/>
      <c r="E260" s="19"/>
    </row>
    <row r="261" spans="2:5" ht="15.75">
      <c r="B261" s="5"/>
      <c r="C261" s="5"/>
      <c r="D261" s="5"/>
      <c r="E261" s="19"/>
    </row>
    <row r="262" spans="2:5" ht="15.75">
      <c r="B262" s="5"/>
      <c r="C262" s="5"/>
      <c r="D262" s="5"/>
      <c r="E262" s="19"/>
    </row>
    <row r="263" spans="2:5" ht="15.75">
      <c r="B263" s="5"/>
      <c r="C263" s="5"/>
      <c r="D263" s="5"/>
      <c r="E263" s="19"/>
    </row>
    <row r="264" spans="2:5" ht="15.75">
      <c r="B264" s="5"/>
      <c r="C264" s="5"/>
      <c r="D264" s="5"/>
      <c r="E264" s="19"/>
    </row>
    <row r="265" spans="2:5" ht="15.75">
      <c r="B265" s="5"/>
      <c r="C265" s="5"/>
      <c r="D265" s="5"/>
      <c r="E265" s="19"/>
    </row>
    <row r="266" spans="2:5" ht="15.75">
      <c r="B266" s="5"/>
      <c r="C266" s="5"/>
      <c r="D266" s="5"/>
      <c r="E266" s="19"/>
    </row>
    <row r="267" spans="2:5" ht="15.75">
      <c r="B267" s="5"/>
      <c r="C267" s="5"/>
      <c r="D267" s="5"/>
      <c r="E267" s="19"/>
    </row>
    <row r="268" spans="2:5" ht="15.75">
      <c r="B268" s="5"/>
      <c r="C268" s="5"/>
      <c r="D268" s="5"/>
      <c r="E268" s="19"/>
    </row>
    <row r="269" spans="2:5" ht="15.75">
      <c r="B269" s="5"/>
      <c r="C269" s="5"/>
      <c r="D269" s="5"/>
      <c r="E269" s="19"/>
    </row>
    <row r="270" spans="2:5" ht="15.75">
      <c r="B270" s="5"/>
      <c r="C270" s="5"/>
      <c r="D270" s="5"/>
      <c r="E270" s="19"/>
    </row>
    <row r="271" spans="2:5" ht="15.75">
      <c r="B271" s="5"/>
      <c r="C271" s="5"/>
      <c r="D271" s="5"/>
      <c r="E271" s="19"/>
    </row>
    <row r="272" spans="2:5" ht="15.75">
      <c r="B272" s="5"/>
      <c r="C272" s="5"/>
      <c r="D272" s="5"/>
      <c r="E272" s="19"/>
    </row>
    <row r="273" spans="2:5" ht="15.75">
      <c r="B273" s="5"/>
      <c r="C273" s="5"/>
      <c r="D273" s="5"/>
      <c r="E273" s="19"/>
    </row>
    <row r="274" spans="2:5" ht="15.75">
      <c r="B274" s="5"/>
      <c r="C274" s="5"/>
      <c r="D274" s="5"/>
      <c r="E274" s="19"/>
    </row>
    <row r="275" spans="2:5" ht="15.75">
      <c r="B275" s="5"/>
      <c r="C275" s="5"/>
      <c r="D275" s="5"/>
      <c r="E275" s="19"/>
    </row>
    <row r="276" spans="2:5" ht="15.75">
      <c r="B276" s="5"/>
      <c r="C276" s="5"/>
      <c r="D276" s="5"/>
      <c r="E276" s="19"/>
    </row>
    <row r="277" spans="2:5" ht="15.75">
      <c r="B277" s="5"/>
      <c r="C277" s="5"/>
      <c r="D277" s="5"/>
      <c r="E277" s="19"/>
    </row>
    <row r="278" spans="2:5" ht="15.75">
      <c r="B278" s="5"/>
      <c r="C278" s="5"/>
      <c r="D278" s="5"/>
      <c r="E278" s="19"/>
    </row>
    <row r="279" spans="2:5" ht="15.75">
      <c r="B279" s="5"/>
      <c r="C279" s="5"/>
      <c r="D279" s="5"/>
      <c r="E279" s="19"/>
    </row>
    <row r="280" spans="2:5" ht="15.75">
      <c r="B280" s="5"/>
      <c r="C280" s="5"/>
      <c r="D280" s="5"/>
      <c r="E280" s="19"/>
    </row>
    <row r="281" spans="2:5" ht="15.75">
      <c r="B281" s="5"/>
      <c r="C281" s="5"/>
      <c r="D281" s="5"/>
      <c r="E281" s="19"/>
    </row>
    <row r="282" spans="2:5" ht="15.75">
      <c r="B282" s="5"/>
      <c r="C282" s="5"/>
      <c r="D282" s="5"/>
      <c r="E282" s="19"/>
    </row>
    <row r="283" spans="2:5" ht="15.75">
      <c r="B283" s="5"/>
      <c r="C283" s="5"/>
      <c r="D283" s="5"/>
      <c r="E283" s="19"/>
    </row>
    <row r="284" spans="2:5" ht="15.75">
      <c r="B284" s="5"/>
      <c r="C284" s="5"/>
      <c r="D284" s="5"/>
      <c r="E284" s="19"/>
    </row>
    <row r="285" spans="2:5" ht="15.75">
      <c r="B285" s="5"/>
      <c r="C285" s="5"/>
      <c r="D285" s="5"/>
      <c r="E285" s="19"/>
    </row>
    <row r="286" spans="2:5" ht="15.75">
      <c r="B286" s="5"/>
      <c r="C286" s="5"/>
      <c r="D286" s="5"/>
      <c r="E286" s="19"/>
    </row>
    <row r="287" spans="2:5" ht="15.75">
      <c r="B287" s="5"/>
      <c r="C287" s="5"/>
      <c r="D287" s="5"/>
      <c r="E287" s="19"/>
    </row>
    <row r="288" spans="2:5" ht="15.75">
      <c r="B288" s="5"/>
      <c r="C288" s="5"/>
      <c r="D288" s="5"/>
      <c r="E288" s="19"/>
    </row>
    <row r="289" spans="2:5" ht="15.75">
      <c r="B289" s="5"/>
      <c r="C289" s="5"/>
      <c r="D289" s="5"/>
      <c r="E289" s="19"/>
    </row>
    <row r="290" spans="2:5" ht="15.75">
      <c r="B290" s="5"/>
      <c r="C290" s="5"/>
      <c r="D290" s="5"/>
      <c r="E290" s="19"/>
    </row>
    <row r="291" spans="2:5" ht="15.75">
      <c r="B291" s="5"/>
      <c r="C291" s="5"/>
      <c r="D291" s="5"/>
      <c r="E291" s="19"/>
    </row>
    <row r="292" spans="2:5" ht="15.75">
      <c r="B292" s="5"/>
      <c r="C292" s="5"/>
      <c r="D292" s="5"/>
      <c r="E292" s="19"/>
    </row>
    <row r="293" spans="2:5" ht="15.75">
      <c r="B293" s="5"/>
      <c r="C293" s="5"/>
      <c r="D293" s="5"/>
      <c r="E293" s="19"/>
    </row>
    <row r="294" spans="2:5" ht="15.75">
      <c r="B294" s="5"/>
      <c r="C294" s="5"/>
      <c r="D294" s="5"/>
      <c r="E294" s="19"/>
    </row>
    <row r="295" spans="2:5" ht="15.75">
      <c r="B295" s="5"/>
      <c r="C295" s="5"/>
      <c r="D295" s="5"/>
      <c r="E295" s="19"/>
    </row>
    <row r="296" spans="2:5" ht="15.75">
      <c r="B296" s="5"/>
      <c r="C296" s="5"/>
      <c r="D296" s="5"/>
      <c r="E296" s="19"/>
    </row>
    <row r="297" spans="2:5" ht="15.75">
      <c r="B297" s="5"/>
      <c r="C297" s="5"/>
      <c r="D297" s="5"/>
      <c r="E297" s="19"/>
    </row>
    <row r="298" spans="2:5" ht="15.75">
      <c r="B298" s="5"/>
      <c r="C298" s="5"/>
      <c r="D298" s="5"/>
      <c r="E298" s="19"/>
    </row>
    <row r="299" spans="2:5" ht="15.75">
      <c r="B299" s="5"/>
      <c r="C299" s="5"/>
      <c r="D299" s="5"/>
      <c r="E299" s="19"/>
    </row>
    <row r="300" spans="2:5" ht="15.75">
      <c r="B300" s="5"/>
      <c r="C300" s="5"/>
      <c r="D300" s="5"/>
      <c r="E300" s="19"/>
    </row>
    <row r="301" spans="2:5" ht="15.75">
      <c r="B301" s="5"/>
      <c r="C301" s="5"/>
      <c r="D301" s="5"/>
      <c r="E301" s="19"/>
    </row>
    <row r="302" spans="2:5" ht="15.75">
      <c r="B302" s="5"/>
      <c r="C302" s="5"/>
      <c r="D302" s="5"/>
      <c r="E302" s="19"/>
    </row>
    <row r="303" spans="2:5" ht="15.75">
      <c r="B303" s="5"/>
      <c r="C303" s="5"/>
      <c r="D303" s="5"/>
      <c r="E303" s="19"/>
    </row>
    <row r="304" spans="2:5" ht="15.75">
      <c r="B304" s="5"/>
      <c r="C304" s="5"/>
      <c r="D304" s="5"/>
      <c r="E304" s="19"/>
    </row>
    <row r="305" spans="2:5" ht="15.75">
      <c r="B305" s="5"/>
      <c r="C305" s="5"/>
      <c r="D305" s="5"/>
      <c r="E305" s="19"/>
    </row>
    <row r="306" spans="2:5" ht="15.75">
      <c r="B306" s="5"/>
      <c r="C306" s="5"/>
      <c r="D306" s="5"/>
      <c r="E306" s="19"/>
    </row>
    <row r="307" spans="2:5" ht="15.75">
      <c r="B307" s="5"/>
      <c r="C307" s="5"/>
      <c r="D307" s="5"/>
      <c r="E307" s="19"/>
    </row>
    <row r="308" spans="2:5" ht="15.75">
      <c r="B308" s="5"/>
      <c r="C308" s="5"/>
      <c r="D308" s="5"/>
      <c r="E308" s="19"/>
    </row>
    <row r="309" spans="2:5" ht="15.75">
      <c r="B309" s="5"/>
      <c r="C309" s="5"/>
      <c r="D309" s="5"/>
      <c r="E309" s="19"/>
    </row>
    <row r="310" spans="2:5" ht="15.75">
      <c r="B310" s="5"/>
      <c r="C310" s="5"/>
      <c r="D310" s="5"/>
      <c r="E310" s="19"/>
    </row>
    <row r="311" spans="2:5" ht="15.75">
      <c r="B311" s="5"/>
      <c r="C311" s="5"/>
      <c r="D311" s="5"/>
      <c r="E311" s="19"/>
    </row>
    <row r="312" spans="2:5" ht="15.75">
      <c r="B312" s="5"/>
      <c r="C312" s="5"/>
      <c r="D312" s="5"/>
      <c r="E312" s="19"/>
    </row>
    <row r="313" spans="2:5" ht="15.75">
      <c r="B313" s="5"/>
      <c r="C313" s="5"/>
      <c r="D313" s="5"/>
      <c r="E313" s="19"/>
    </row>
    <row r="314" spans="2:5" ht="15.75">
      <c r="B314" s="5"/>
      <c r="C314" s="5"/>
      <c r="D314" s="5"/>
      <c r="E314" s="19"/>
    </row>
    <row r="315" spans="2:5" ht="15.75">
      <c r="B315" s="5"/>
      <c r="C315" s="5"/>
      <c r="D315" s="5"/>
      <c r="E315" s="19"/>
    </row>
    <row r="316" spans="2:5" ht="15.75">
      <c r="B316" s="5"/>
      <c r="C316" s="5"/>
      <c r="D316" s="5"/>
      <c r="E316" s="19"/>
    </row>
    <row r="317" spans="2:5" ht="15.75">
      <c r="B317" s="5"/>
      <c r="C317" s="5"/>
      <c r="D317" s="5"/>
      <c r="E317" s="19"/>
    </row>
    <row r="318" spans="2:5" ht="15.75">
      <c r="B318" s="5"/>
      <c r="C318" s="5"/>
      <c r="D318" s="5"/>
      <c r="E318" s="19"/>
    </row>
    <row r="319" spans="2:5" ht="15.75">
      <c r="B319" s="5"/>
      <c r="C319" s="5"/>
      <c r="D319" s="5"/>
      <c r="E319" s="19"/>
    </row>
    <row r="320" spans="2:5" ht="15.75">
      <c r="B320" s="5"/>
      <c r="C320" s="5"/>
      <c r="D320" s="5"/>
      <c r="E320" s="19"/>
    </row>
    <row r="321" spans="2:5" ht="15.75">
      <c r="B321" s="5"/>
      <c r="C321" s="5"/>
      <c r="D321" s="5"/>
      <c r="E321" s="19"/>
    </row>
    <row r="322" spans="2:5" ht="15.75">
      <c r="B322" s="5"/>
      <c r="C322" s="5"/>
      <c r="D322" s="5"/>
      <c r="E322" s="19"/>
    </row>
    <row r="323" spans="2:5" ht="15.75">
      <c r="B323" s="5"/>
      <c r="C323" s="5"/>
      <c r="D323" s="5"/>
      <c r="E323" s="19"/>
    </row>
    <row r="324" spans="2:5" ht="15.75">
      <c r="B324" s="5"/>
      <c r="C324" s="5"/>
      <c r="D324" s="5"/>
      <c r="E324" s="19"/>
    </row>
    <row r="325" spans="2:5" ht="15.75">
      <c r="B325" s="5"/>
      <c r="C325" s="5"/>
      <c r="D325" s="5"/>
      <c r="E325" s="19"/>
    </row>
    <row r="326" spans="2:5" ht="15.75">
      <c r="B326" s="5"/>
      <c r="C326" s="5"/>
      <c r="D326" s="5"/>
      <c r="E326" s="19"/>
    </row>
    <row r="327" spans="2:5" ht="15.75">
      <c r="B327" s="5"/>
      <c r="C327" s="5"/>
      <c r="D327" s="5"/>
      <c r="E327" s="19"/>
    </row>
    <row r="328" spans="2:5" ht="15.75">
      <c r="B328" s="5"/>
      <c r="C328" s="5"/>
      <c r="D328" s="5"/>
      <c r="E328" s="19"/>
    </row>
    <row r="329" spans="2:5" ht="15.75">
      <c r="B329" s="5"/>
      <c r="C329" s="5"/>
      <c r="D329" s="5"/>
      <c r="E329" s="19"/>
    </row>
    <row r="330" spans="2:5" ht="15.75">
      <c r="B330" s="5"/>
      <c r="C330" s="5"/>
      <c r="D330" s="5"/>
      <c r="E330" s="19"/>
    </row>
    <row r="331" spans="2:5" ht="15.75">
      <c r="B331" s="5"/>
      <c r="C331" s="5"/>
      <c r="D331" s="5"/>
      <c r="E331" s="19"/>
    </row>
    <row r="332" spans="2:5" ht="15.75">
      <c r="B332" s="5"/>
      <c r="C332" s="5"/>
      <c r="D332" s="5"/>
      <c r="E332" s="19"/>
    </row>
    <row r="333" spans="2:5" ht="15.75">
      <c r="B333" s="5"/>
      <c r="C333" s="5"/>
      <c r="D333" s="5"/>
      <c r="E333" s="19"/>
    </row>
    <row r="334" spans="2:5" ht="15.75">
      <c r="B334" s="5"/>
      <c r="C334" s="5"/>
      <c r="D334" s="5"/>
      <c r="E334" s="19"/>
    </row>
    <row r="335" spans="2:5" ht="15.75">
      <c r="B335" s="5"/>
      <c r="C335" s="5"/>
      <c r="D335" s="5"/>
      <c r="E335" s="19"/>
    </row>
    <row r="336" spans="2:5" ht="15.75">
      <c r="B336" s="5"/>
      <c r="C336" s="5"/>
      <c r="D336" s="5"/>
      <c r="E336" s="19"/>
    </row>
    <row r="337" spans="2:5" ht="15.75">
      <c r="B337" s="5"/>
      <c r="C337" s="5"/>
      <c r="D337" s="5"/>
      <c r="E337" s="19"/>
    </row>
  </sheetData>
  <sheetProtection/>
  <mergeCells count="8">
    <mergeCell ref="B5:E5"/>
    <mergeCell ref="A59:E59"/>
    <mergeCell ref="D10:E10"/>
    <mergeCell ref="A9:E9"/>
    <mergeCell ref="B1:E1"/>
    <mergeCell ref="B2:E2"/>
    <mergeCell ref="B3:E3"/>
    <mergeCell ref="B4:E4"/>
  </mergeCells>
  <printOptions/>
  <pageMargins left="0.5905511811023623" right="0.3937007874015748" top="0.3937007874015748" bottom="0.3937007874015748"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H19"/>
  <sheetViews>
    <sheetView zoomScalePageLayoutView="0" workbookViewId="0" topLeftCell="A1">
      <selection activeCell="H11" sqref="H11"/>
    </sheetView>
  </sheetViews>
  <sheetFormatPr defaultColWidth="9.00390625" defaultRowHeight="12.75"/>
  <cols>
    <col min="1" max="1" width="28.625" style="0" customWidth="1"/>
    <col min="2" max="2" width="27.125" style="0" customWidth="1"/>
    <col min="3" max="3" width="17.75390625" style="0" customWidth="1"/>
    <col min="4" max="4" width="17.375" style="0" customWidth="1"/>
    <col min="5" max="5" width="7.625" style="0" customWidth="1"/>
  </cols>
  <sheetData>
    <row r="1" spans="1:7" s="23" customFormat="1" ht="15.75">
      <c r="A1" s="142" t="s">
        <v>195</v>
      </c>
      <c r="B1" s="142"/>
      <c r="C1" s="142"/>
      <c r="D1" s="126"/>
      <c r="E1" s="126"/>
      <c r="F1" s="40"/>
      <c r="G1" s="40"/>
    </row>
    <row r="2" spans="1:8" s="23" customFormat="1" ht="15.75">
      <c r="A2" s="44"/>
      <c r="B2" s="144" t="s">
        <v>193</v>
      </c>
      <c r="C2" s="145"/>
      <c r="D2" s="145"/>
      <c r="E2" s="145"/>
      <c r="F2" s="26"/>
      <c r="G2" s="39"/>
      <c r="H2" s="39"/>
    </row>
    <row r="3" spans="1:8" s="23" customFormat="1" ht="15.75">
      <c r="A3" s="144" t="s">
        <v>192</v>
      </c>
      <c r="B3" s="144"/>
      <c r="C3" s="144"/>
      <c r="D3" s="145"/>
      <c r="E3" s="145"/>
      <c r="F3" s="38"/>
      <c r="G3" s="38"/>
      <c r="H3" s="38"/>
    </row>
    <row r="4" spans="1:8" s="23" customFormat="1" ht="15.75">
      <c r="A4" s="144" t="s">
        <v>194</v>
      </c>
      <c r="B4" s="144"/>
      <c r="C4" s="144"/>
      <c r="D4" s="145"/>
      <c r="E4" s="145"/>
      <c r="F4" s="40"/>
      <c r="G4" s="40"/>
      <c r="H4" s="40"/>
    </row>
    <row r="5" spans="1:8" s="23" customFormat="1" ht="15.75">
      <c r="A5" s="144" t="s">
        <v>623</v>
      </c>
      <c r="B5" s="144"/>
      <c r="C5" s="144"/>
      <c r="D5" s="145"/>
      <c r="E5" s="145"/>
      <c r="F5" s="38"/>
      <c r="G5" s="38"/>
      <c r="H5" s="38"/>
    </row>
    <row r="6" spans="1:3" s="27" customFormat="1" ht="15.75">
      <c r="A6" s="26"/>
      <c r="B6" s="26"/>
      <c r="C6" s="26"/>
    </row>
    <row r="7" spans="1:8" s="27" customFormat="1" ht="33" customHeight="1">
      <c r="A7" s="146" t="s">
        <v>619</v>
      </c>
      <c r="B7" s="147"/>
      <c r="C7" s="147"/>
      <c r="D7" s="147"/>
      <c r="E7" s="147"/>
      <c r="F7" s="38"/>
      <c r="G7" s="38"/>
      <c r="H7" s="38"/>
    </row>
    <row r="8" spans="1:3" s="27" customFormat="1" ht="15.75">
      <c r="A8" s="139"/>
      <c r="B8" s="139"/>
      <c r="C8" s="139"/>
    </row>
    <row r="9" spans="1:5" s="27" customFormat="1" ht="15.75">
      <c r="A9" s="24"/>
      <c r="B9" s="24"/>
      <c r="E9" s="25" t="s">
        <v>140</v>
      </c>
    </row>
    <row r="10" spans="1:5" s="27" customFormat="1" ht="12" customHeight="1">
      <c r="A10" s="140" t="s">
        <v>141</v>
      </c>
      <c r="B10" s="140" t="s">
        <v>142</v>
      </c>
      <c r="C10" s="140" t="s">
        <v>183</v>
      </c>
      <c r="D10" s="140" t="s">
        <v>509</v>
      </c>
      <c r="E10" s="143" t="s">
        <v>160</v>
      </c>
    </row>
    <row r="11" spans="1:5" s="27" customFormat="1" ht="117.75" customHeight="1">
      <c r="A11" s="140"/>
      <c r="B11" s="140"/>
      <c r="C11" s="141"/>
      <c r="D11" s="141"/>
      <c r="E11" s="141"/>
    </row>
    <row r="12" spans="1:5" s="27" customFormat="1" ht="48" customHeight="1">
      <c r="A12" s="2" t="s">
        <v>165</v>
      </c>
      <c r="B12" s="3" t="s">
        <v>170</v>
      </c>
      <c r="C12" s="29">
        <f>C13-C15</f>
        <v>-150044144.8499999</v>
      </c>
      <c r="D12" s="43">
        <f>D13-D15</f>
        <v>-52459570.13999987</v>
      </c>
      <c r="E12" s="42">
        <f>D12/C12*100</f>
        <v>34.962757255502396</v>
      </c>
    </row>
    <row r="13" spans="1:5" s="27" customFormat="1" ht="37.5" customHeight="1">
      <c r="A13" s="2" t="s">
        <v>166</v>
      </c>
      <c r="B13" s="3" t="s">
        <v>143</v>
      </c>
      <c r="C13" s="29">
        <f>C14</f>
        <v>2184667645.96</v>
      </c>
      <c r="D13" s="43">
        <f>D14</f>
        <v>2388428868.84</v>
      </c>
      <c r="E13" s="42">
        <f>D13/C13*100</f>
        <v>109.32687510875195</v>
      </c>
    </row>
    <row r="14" spans="1:5" s="27" customFormat="1" ht="33.75" customHeight="1">
      <c r="A14" s="2" t="s">
        <v>167</v>
      </c>
      <c r="B14" s="3" t="s">
        <v>144</v>
      </c>
      <c r="C14" s="29">
        <v>2184667645.96</v>
      </c>
      <c r="D14" s="29">
        <v>2388428868.84</v>
      </c>
      <c r="E14" s="42">
        <f>D14/C14*100</f>
        <v>109.32687510875195</v>
      </c>
    </row>
    <row r="15" spans="1:5" s="27" customFormat="1" ht="31.5" customHeight="1">
      <c r="A15" s="2" t="s">
        <v>168</v>
      </c>
      <c r="B15" s="3" t="s">
        <v>145</v>
      </c>
      <c r="C15" s="29">
        <f>C16</f>
        <v>2334711790.81</v>
      </c>
      <c r="D15" s="43">
        <f>D16</f>
        <v>2440888438.98</v>
      </c>
      <c r="E15" s="42">
        <f>D15/C15*100</f>
        <v>104.54774112110701</v>
      </c>
    </row>
    <row r="16" spans="1:5" s="27" customFormat="1" ht="31.5" customHeight="1">
      <c r="A16" s="2" t="s">
        <v>169</v>
      </c>
      <c r="B16" s="3" t="s">
        <v>146</v>
      </c>
      <c r="C16" s="29">
        <v>2334711790.81</v>
      </c>
      <c r="D16" s="43">
        <v>2440888438.98</v>
      </c>
      <c r="E16" s="42">
        <f>D16/C16*100</f>
        <v>104.54774112110701</v>
      </c>
    </row>
    <row r="17" spans="1:3" s="27" customFormat="1" ht="15.75">
      <c r="A17" s="23"/>
      <c r="B17" s="23"/>
      <c r="C17" s="23"/>
    </row>
    <row r="18" spans="1:3" s="27" customFormat="1" ht="15.75">
      <c r="A18" s="23"/>
      <c r="B18" s="23"/>
      <c r="C18" s="23"/>
    </row>
    <row r="19" spans="1:5" s="27" customFormat="1" ht="15.75" customHeight="1">
      <c r="A19" s="135" t="s">
        <v>530</v>
      </c>
      <c r="B19" s="135"/>
      <c r="C19" s="135"/>
      <c r="D19" s="135"/>
      <c r="E19" s="135"/>
    </row>
    <row r="20" s="27" customFormat="1" ht="15.75"/>
  </sheetData>
  <sheetProtection/>
  <mergeCells count="13">
    <mergeCell ref="A5:E5"/>
    <mergeCell ref="A7:E7"/>
    <mergeCell ref="B2:E2"/>
    <mergeCell ref="A19:E19"/>
    <mergeCell ref="A8:C8"/>
    <mergeCell ref="A10:A11"/>
    <mergeCell ref="B10:B11"/>
    <mergeCell ref="C10:C11"/>
    <mergeCell ref="A1:E1"/>
    <mergeCell ref="D10:D11"/>
    <mergeCell ref="E10:E11"/>
    <mergeCell ref="A3:E3"/>
    <mergeCell ref="A4:E4"/>
  </mergeCells>
  <printOptions/>
  <pageMargins left="0.5905511811023623" right="0.3937007874015748" top="0.3937007874015748" bottom="0.3937007874015748" header="0.31496062992125984" footer="0.31496062992125984"/>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2022-02-21T11:28:52Z</cp:lastPrinted>
  <dcterms:created xsi:type="dcterms:W3CDTF">2003-10-27T11:59:24Z</dcterms:created>
  <dcterms:modified xsi:type="dcterms:W3CDTF">2022-02-22T09:41:25Z</dcterms:modified>
  <cp:category/>
  <cp:version/>
  <cp:contentType/>
  <cp:contentStatus/>
</cp:coreProperties>
</file>