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65" i="3" l="1"/>
  <c r="B66" i="3"/>
  <c r="B65" i="3"/>
  <c r="C62" i="3" l="1"/>
  <c r="B50" i="3" l="1"/>
  <c r="D64" i="3"/>
  <c r="C5" i="3"/>
  <c r="B24" i="3" l="1"/>
  <c r="D19" i="3" l="1"/>
  <c r="D9" i="3" l="1"/>
  <c r="C57" i="3" l="1"/>
  <c r="B57" i="3"/>
  <c r="D42" i="3" l="1"/>
  <c r="C23" i="3"/>
  <c r="B23" i="3"/>
  <c r="D24" i="3" l="1"/>
  <c r="D25" i="3"/>
  <c r="D26" i="3"/>
  <c r="D27" i="3"/>
  <c r="D28" i="3"/>
  <c r="D30" i="3"/>
  <c r="D23" i="3"/>
  <c r="C43" i="3"/>
  <c r="D43" i="3"/>
  <c r="B43" i="3"/>
  <c r="D18" i="3" l="1"/>
  <c r="D17" i="3" l="1"/>
  <c r="D16" i="3"/>
  <c r="D15" i="3"/>
  <c r="D14" i="3"/>
  <c r="D13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20" i="3"/>
  <c r="B20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C66" i="3" l="1"/>
  <c r="D29" i="3"/>
  <c r="D59" i="3"/>
  <c r="D31" i="3"/>
  <c r="D38" i="3"/>
  <c r="D62" i="3"/>
  <c r="D53" i="3"/>
  <c r="D51" i="3"/>
  <c r="D20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<sst xmlns="http://schemas.openxmlformats.org/spreadsheetml/2006/main" count="68" uniqueCount="68">
  <si>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</si>
  <si>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</si>
  <si>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</si>
  <si>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</si>
  <si>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</si>
  <si>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</si>
  <si>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</si>
  <si>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</si>
  <si>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</si>
  <si>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</si>
  <si>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</si>
  <si>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</si>
  <si>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</si>
  <si>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</si>
  <si>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</si>
  <si>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</si>
  <si>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</si>
  <si>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</si>
  <si>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</si>
  <si>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</si>
  <si>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</si>
  <si>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</si>
  <si>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</si>
  <si>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</si>
  <si>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</si>
  <si>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</si>
  <si>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</si>
  <si>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</si>
  <si>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</si>
  <si>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</si>
  <si>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</si>
  <si>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</si>
  <si>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</si>
  <si>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</si>
  <si>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</si>
  <si>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</si>
  <si>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</si>
  <si>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</si>
  <si>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</si>
  <si>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</si>
  <si>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</si>
  <si>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</si>
  <si>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</si>
  <si>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</si>
  <si>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</si>
  <si>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</si>
  <si>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</si>
  <si>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</si>
  <si>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</si>
  <si>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</si>
  <si>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</si>
  <si>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</si>
  <si>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</si>
  <si>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</si>
  <si>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</si>
  <si>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</si>
  <si>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</si>
  <si>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</si>
  <si>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</si>
  <si>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</si>
  <si>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</si>
  <si>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</si>
  <si>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</si>
  <si>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</si>
  <si>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</si>
  <si>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</si>
  <si>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Задолженность и перерасчеты по отмененным налогам, сборам и иным обязательным платежам</t>
  </si>
  <si>
    <t>Отчет об исполнении  бюджета муниципального  района Мелеузовский район Республики Башкортостан 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</si>
</sst>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55" zoomScaleNormal="100" workbookViewId="0">
      <selection activeCell="C66" sqref="C66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1" t="s">
        <v>67</v>
      </c>
      <c r="B1" s="21"/>
      <c r="C1" s="21"/>
      <c r="D1" s="21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646443</v>
      </c>
      <c r="C5" s="13">
        <f>SUM(C6:C18)</f>
        <v>579653.04355000006</v>
      </c>
      <c r="D5" s="17">
        <f>C5/B5*100</f>
        <v>89.668082653845744</v>
      </c>
    </row>
    <row r="6" spans="1:4" ht="15.75" x14ac:dyDescent="0.25">
      <c r="A6" s="7" t="s">
        <v>4</v>
      </c>
      <c r="B6" s="14">
        <v>394220</v>
      </c>
      <c r="C6" s="14">
        <v>303433.19011000003</v>
      </c>
      <c r="D6" s="16">
        <f t="shared" ref="D6:D19" si="0">C6/B6*100</f>
        <v>76.970521564101261</v>
      </c>
    </row>
    <row r="7" spans="1:4" ht="31.5" x14ac:dyDescent="0.25">
      <c r="A7" s="7" t="s">
        <v>58</v>
      </c>
      <c r="B7" s="14">
        <v>23454</v>
      </c>
      <c r="C7" s="14">
        <v>19192.720259999998</v>
      </c>
      <c r="D7" s="16">
        <f t="shared" si="0"/>
        <v>81.831330519314392</v>
      </c>
    </row>
    <row r="8" spans="1:4" ht="15.75" x14ac:dyDescent="0.25">
      <c r="A8" s="7" t="s">
        <v>5</v>
      </c>
      <c r="B8" s="14">
        <v>129633</v>
      </c>
      <c r="C8" s="14">
        <v>160456.86566000001</v>
      </c>
      <c r="D8" s="16">
        <f t="shared" si="0"/>
        <v>123.77779242939684</v>
      </c>
    </row>
    <row r="9" spans="1:4" ht="15.75" x14ac:dyDescent="0.25">
      <c r="A9" s="7" t="s">
        <v>6</v>
      </c>
      <c r="B9" s="14">
        <v>9407</v>
      </c>
      <c r="C9" s="14">
        <v>7551.3449199999995</v>
      </c>
      <c r="D9" s="16">
        <f t="shared" si="0"/>
        <v>80.273678324651854</v>
      </c>
    </row>
    <row r="10" spans="1:4" ht="15.75" x14ac:dyDescent="0.25">
      <c r="A10" s="7" t="s">
        <v>28</v>
      </c>
      <c r="B10" s="14">
        <v>1820</v>
      </c>
      <c r="C10" s="14">
        <v>2486.4521199999999</v>
      </c>
      <c r="D10" s="16">
        <f t="shared" si="0"/>
        <v>136.61824835164836</v>
      </c>
    </row>
    <row r="11" spans="1:4" ht="15.75" x14ac:dyDescent="0.25">
      <c r="A11" s="7" t="s">
        <v>7</v>
      </c>
      <c r="B11" s="14">
        <v>10290</v>
      </c>
      <c r="C11" s="14">
        <v>8023.8976499999999</v>
      </c>
      <c r="D11" s="16">
        <f t="shared" si="0"/>
        <v>77.977625364431489</v>
      </c>
    </row>
    <row r="12" spans="1:4" ht="31.5" x14ac:dyDescent="0.25">
      <c r="A12" s="7" t="s">
        <v>66</v>
      </c>
      <c r="B12" s="14"/>
      <c r="C12" s="14">
        <v>-9.0440000000000006E-2</v>
      </c>
      <c r="D12" s="16"/>
    </row>
    <row r="13" spans="1:4" ht="31.5" x14ac:dyDescent="0.25">
      <c r="A13" s="7" t="s">
        <v>8</v>
      </c>
      <c r="B13" s="14">
        <v>54274</v>
      </c>
      <c r="C13" s="14">
        <v>50067.793420000002</v>
      </c>
      <c r="D13" s="16">
        <f t="shared" si="0"/>
        <v>92.250052363931161</v>
      </c>
    </row>
    <row r="14" spans="1:4" ht="15.75" x14ac:dyDescent="0.25">
      <c r="A14" s="7" t="s">
        <v>9</v>
      </c>
      <c r="B14" s="14">
        <v>4420</v>
      </c>
      <c r="C14" s="14">
        <v>4083.7750500000002</v>
      </c>
      <c r="D14" s="16">
        <f t="shared" si="0"/>
        <v>92.393100678733035</v>
      </c>
    </row>
    <row r="15" spans="1:4" ht="15.75" x14ac:dyDescent="0.25">
      <c r="A15" s="7" t="s">
        <v>29</v>
      </c>
      <c r="B15" s="14">
        <v>610</v>
      </c>
      <c r="C15" s="14">
        <v>504.60910000000001</v>
      </c>
      <c r="D15" s="16">
        <f t="shared" si="0"/>
        <v>82.722803278688531</v>
      </c>
    </row>
    <row r="16" spans="1:4" ht="15.75" x14ac:dyDescent="0.25">
      <c r="A16" s="7" t="s">
        <v>10</v>
      </c>
      <c r="B16" s="14">
        <v>15206</v>
      </c>
      <c r="C16" s="14">
        <v>19811.198390000001</v>
      </c>
      <c r="D16" s="16">
        <f t="shared" si="0"/>
        <v>130.28540306457978</v>
      </c>
    </row>
    <row r="17" spans="1:4" ht="15.75" x14ac:dyDescent="0.25">
      <c r="A17" s="7" t="s">
        <v>11</v>
      </c>
      <c r="B17" s="14">
        <v>1461</v>
      </c>
      <c r="C17" s="14">
        <v>2724.6205399999999</v>
      </c>
      <c r="D17" s="16">
        <f t="shared" si="0"/>
        <v>186.49011225188227</v>
      </c>
    </row>
    <row r="18" spans="1:4" ht="15.75" x14ac:dyDescent="0.25">
      <c r="A18" s="7" t="s">
        <v>12</v>
      </c>
      <c r="B18" s="14">
        <v>1648</v>
      </c>
      <c r="C18" s="14">
        <v>1316.66677</v>
      </c>
      <c r="D18" s="16">
        <f t="shared" si="0"/>
        <v>79.89482827669903</v>
      </c>
    </row>
    <row r="19" spans="1:4" s="6" customFormat="1" ht="15.75" x14ac:dyDescent="0.25">
      <c r="A19" s="5" t="s">
        <v>13</v>
      </c>
      <c r="B19" s="13">
        <v>1438427.9593199999</v>
      </c>
      <c r="C19" s="13">
        <v>1131779.0778099999</v>
      </c>
      <c r="D19" s="19">
        <f t="shared" si="0"/>
        <v>78.68166566680442</v>
      </c>
    </row>
    <row r="20" spans="1:4" s="6" customFormat="1" ht="15.75" x14ac:dyDescent="0.25">
      <c r="A20" s="5" t="s">
        <v>14</v>
      </c>
      <c r="B20" s="15">
        <f>B19+B5</f>
        <v>2084870.9593199999</v>
      </c>
      <c r="C20" s="15">
        <f>C19+C5</f>
        <v>1711432.12136</v>
      </c>
      <c r="D20" s="17">
        <f>C20/B20*100</f>
        <v>82.088155802131737</v>
      </c>
    </row>
    <row r="21" spans="1:4" ht="15.75" x14ac:dyDescent="0.25">
      <c r="A21" s="7"/>
      <c r="B21" s="12"/>
      <c r="C21" s="20"/>
      <c r="D21" s="16"/>
    </row>
    <row r="22" spans="1:4" s="6" customFormat="1" ht="15.75" x14ac:dyDescent="0.25">
      <c r="A22" s="5" t="s">
        <v>15</v>
      </c>
      <c r="B22" s="11"/>
      <c r="C22" s="11"/>
      <c r="D22" s="16"/>
    </row>
    <row r="23" spans="1:4" s="6" customFormat="1" ht="15.75" x14ac:dyDescent="0.25">
      <c r="A23" s="5" t="s">
        <v>16</v>
      </c>
      <c r="B23" s="11">
        <f>B24+B25+B27+B28+B26</f>
        <v>141422.40753999999</v>
      </c>
      <c r="C23" s="11">
        <f>C24+C25+C27+C28+C26</f>
        <v>95949.351729999995</v>
      </c>
      <c r="D23" s="17">
        <f t="shared" ref="D23:D30" si="1">C23/B23*100</f>
        <v>67.845932903427368</v>
      </c>
    </row>
    <row r="24" spans="1:4" ht="47.25" x14ac:dyDescent="0.25">
      <c r="A24" s="7" t="s">
        <v>30</v>
      </c>
      <c r="B24" s="12">
        <f>4548</f>
        <v>4548</v>
      </c>
      <c r="C24" s="12">
        <v>3206.9410499999999</v>
      </c>
      <c r="D24" s="18">
        <f t="shared" si="1"/>
        <v>70.513215699208445</v>
      </c>
    </row>
    <row r="25" spans="1:4" ht="47.25" x14ac:dyDescent="0.25">
      <c r="A25" s="7" t="s">
        <v>31</v>
      </c>
      <c r="B25" s="12">
        <v>101809.84684</v>
      </c>
      <c r="C25" s="12">
        <v>70656.543550000002</v>
      </c>
      <c r="D25" s="18">
        <f t="shared" si="1"/>
        <v>69.400500779694525</v>
      </c>
    </row>
    <row r="26" spans="1:4" ht="15.75" x14ac:dyDescent="0.25">
      <c r="A26" s="7" t="s">
        <v>60</v>
      </c>
      <c r="B26" s="12">
        <v>44.8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800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v>34219.760699999999</v>
      </c>
      <c r="C28" s="12">
        <v>22085.867129999999</v>
      </c>
      <c r="D28" s="18">
        <f t="shared" si="1"/>
        <v>64.541267028790188</v>
      </c>
    </row>
    <row r="29" spans="1:4" s="6" customFormat="1" ht="15.75" x14ac:dyDescent="0.25">
      <c r="A29" s="5" t="s">
        <v>17</v>
      </c>
      <c r="B29" s="11">
        <f>B30</f>
        <v>2265.1</v>
      </c>
      <c r="C29" s="11">
        <f>C30</f>
        <v>2265.1</v>
      </c>
      <c r="D29" s="17">
        <f t="shared" si="1"/>
        <v>100</v>
      </c>
    </row>
    <row r="30" spans="1:4" ht="15.75" x14ac:dyDescent="0.25">
      <c r="A30" s="7" t="s">
        <v>34</v>
      </c>
      <c r="B30" s="12">
        <v>2265.1</v>
      </c>
      <c r="C30" s="12">
        <v>2265.1</v>
      </c>
      <c r="D30" s="17">
        <f t="shared" si="1"/>
        <v>100</v>
      </c>
    </row>
    <row r="31" spans="1:4" s="6" customFormat="1" ht="15.75" x14ac:dyDescent="0.25">
      <c r="A31" s="5" t="s">
        <v>18</v>
      </c>
      <c r="B31" s="11">
        <f>B32</f>
        <v>4912</v>
      </c>
      <c r="C31" s="11">
        <f>C32</f>
        <v>3158.0934000000002</v>
      </c>
      <c r="D31" s="17">
        <f>C31/B31*100</f>
        <v>64.293432410423463</v>
      </c>
    </row>
    <row r="32" spans="1:4" ht="31.5" x14ac:dyDescent="0.25">
      <c r="A32" s="7" t="s">
        <v>63</v>
      </c>
      <c r="B32" s="12">
        <v>4912</v>
      </c>
      <c r="C32" s="12">
        <v>3158.0934000000002</v>
      </c>
      <c r="D32" s="16">
        <f t="shared" ref="D32:D64" si="2">C32/B32*100</f>
        <v>64.293432410423463</v>
      </c>
    </row>
    <row r="33" spans="1:4" s="6" customFormat="1" ht="15.75" x14ac:dyDescent="0.25">
      <c r="A33" s="5" t="s">
        <v>19</v>
      </c>
      <c r="B33" s="11">
        <f>SUM(B34:B37)</f>
        <v>224419.3</v>
      </c>
      <c r="C33" s="11">
        <f>SUM(C34:C37)</f>
        <v>121433.86181</v>
      </c>
      <c r="D33" s="17">
        <f>C33/B33*100</f>
        <v>54.110257812050932</v>
      </c>
    </row>
    <row r="34" spans="1:4" ht="15.75" x14ac:dyDescent="0.25">
      <c r="A34" s="7" t="s">
        <v>35</v>
      </c>
      <c r="B34" s="12">
        <v>9141.2999999999993</v>
      </c>
      <c r="C34" s="12">
        <v>5079.5951100000002</v>
      </c>
      <c r="D34" s="16">
        <f t="shared" si="2"/>
        <v>55.567535361491259</v>
      </c>
    </row>
    <row r="35" spans="1:4" ht="15.75" x14ac:dyDescent="0.25">
      <c r="A35" s="7" t="s">
        <v>36</v>
      </c>
      <c r="B35" s="12">
        <v>5700</v>
      </c>
      <c r="C35" s="12">
        <v>2660.5567700000001</v>
      </c>
      <c r="D35" s="16">
        <f t="shared" si="2"/>
        <v>46.676434561403511</v>
      </c>
    </row>
    <row r="36" spans="1:4" ht="15.75" x14ac:dyDescent="0.25">
      <c r="A36" s="7" t="s">
        <v>37</v>
      </c>
      <c r="B36" s="12">
        <v>186391.5</v>
      </c>
      <c r="C36" s="12">
        <v>105872.26251</v>
      </c>
      <c r="D36" s="16">
        <f t="shared" si="2"/>
        <v>56.801014268354507</v>
      </c>
    </row>
    <row r="37" spans="1:4" ht="15.75" x14ac:dyDescent="0.25">
      <c r="A37" s="7" t="s">
        <v>38</v>
      </c>
      <c r="B37" s="12">
        <v>23186.5</v>
      </c>
      <c r="C37" s="12">
        <v>7821.4474200000004</v>
      </c>
      <c r="D37" s="16">
        <f t="shared" si="2"/>
        <v>33.732764410324975</v>
      </c>
    </row>
    <row r="38" spans="1:4" s="6" customFormat="1" ht="15.75" x14ac:dyDescent="0.25">
      <c r="A38" s="5" t="s">
        <v>20</v>
      </c>
      <c r="B38" s="11">
        <f>B39+B40+B41+B42</f>
        <v>234483.65765000001</v>
      </c>
      <c r="C38" s="11">
        <f>C39+C40+C41+C42</f>
        <v>151964.92388999998</v>
      </c>
      <c r="D38" s="17">
        <f>C38/B38*100</f>
        <v>64.808322001198519</v>
      </c>
    </row>
    <row r="39" spans="1:4" ht="15.75" x14ac:dyDescent="0.25">
      <c r="A39" s="7" t="s">
        <v>39</v>
      </c>
      <c r="B39" s="12">
        <v>5201.2354800000003</v>
      </c>
      <c r="C39" s="12">
        <v>4068.2241399999998</v>
      </c>
      <c r="D39" s="16">
        <f t="shared" si="2"/>
        <v>78.216495977605689</v>
      </c>
    </row>
    <row r="40" spans="1:4" ht="15.75" x14ac:dyDescent="0.25">
      <c r="A40" s="7" t="s">
        <v>40</v>
      </c>
      <c r="B40" s="12">
        <v>60940.725279999999</v>
      </c>
      <c r="C40" s="12">
        <v>36006.644529999998</v>
      </c>
      <c r="D40" s="16">
        <f t="shared" si="2"/>
        <v>59.084699705431532</v>
      </c>
    </row>
    <row r="41" spans="1:4" ht="15.75" x14ac:dyDescent="0.25">
      <c r="A41" s="7" t="s">
        <v>41</v>
      </c>
      <c r="B41" s="12">
        <v>160241.69688999999</v>
      </c>
      <c r="C41" s="12">
        <v>103790.05521999999</v>
      </c>
      <c r="D41" s="16">
        <f t="shared" si="2"/>
        <v>64.770941168482537</v>
      </c>
    </row>
    <row r="42" spans="1:4" ht="15.75" x14ac:dyDescent="0.25">
      <c r="A42" s="7" t="s">
        <v>42</v>
      </c>
      <c r="B42" s="12">
        <v>8100</v>
      </c>
      <c r="C42" s="12">
        <v>8100</v>
      </c>
      <c r="D42" s="16">
        <f t="shared" si="2"/>
        <v>100</v>
      </c>
    </row>
    <row r="43" spans="1:4" s="6" customFormat="1" ht="15.75" x14ac:dyDescent="0.25">
      <c r="A43" s="5" t="s">
        <v>61</v>
      </c>
      <c r="B43" s="11">
        <f>B44</f>
        <v>10237.177</v>
      </c>
      <c r="C43" s="11">
        <f t="shared" ref="C43:D43" si="3">C44</f>
        <v>4976.3652599999996</v>
      </c>
      <c r="D43" s="11">
        <f t="shared" si="3"/>
        <v>0</v>
      </c>
    </row>
    <row r="44" spans="1:4" ht="15.75" x14ac:dyDescent="0.25">
      <c r="A44" s="7" t="s">
        <v>62</v>
      </c>
      <c r="B44" s="12">
        <v>10237.177</v>
      </c>
      <c r="C44" s="12">
        <v>4976.3652599999996</v>
      </c>
      <c r="D44" s="16"/>
    </row>
    <row r="45" spans="1:4" s="6" customFormat="1" ht="15.75" x14ac:dyDescent="0.25">
      <c r="A45" s="5" t="s">
        <v>21</v>
      </c>
      <c r="B45" s="11">
        <f>SUM(B46:B50)</f>
        <v>1314198.1865300001</v>
      </c>
      <c r="C45" s="11">
        <f>SUM(C46:C50)</f>
        <v>1079572.9765699997</v>
      </c>
      <c r="D45" s="17">
        <f>C45/B45*100</f>
        <v>82.146892883827277</v>
      </c>
    </row>
    <row r="46" spans="1:4" ht="15.75" x14ac:dyDescent="0.25">
      <c r="A46" s="7" t="s">
        <v>43</v>
      </c>
      <c r="B46" s="12">
        <v>433718.4</v>
      </c>
      <c r="C46" s="12">
        <v>363434.28866999998</v>
      </c>
      <c r="D46" s="16">
        <f t="shared" si="2"/>
        <v>83.794989714524434</v>
      </c>
    </row>
    <row r="47" spans="1:4" ht="15.75" x14ac:dyDescent="0.25">
      <c r="A47" s="7" t="s">
        <v>44</v>
      </c>
      <c r="B47" s="12">
        <v>691360.98652999999</v>
      </c>
      <c r="C47" s="12">
        <v>559011.72898999997</v>
      </c>
      <c r="D47" s="16">
        <f t="shared" si="2"/>
        <v>80.856707260229953</v>
      </c>
    </row>
    <row r="48" spans="1:4" ht="15.75" x14ac:dyDescent="0.25">
      <c r="A48" s="7" t="s">
        <v>59</v>
      </c>
      <c r="B48" s="12">
        <v>115056.7</v>
      </c>
      <c r="C48" s="12">
        <v>102804.81375</v>
      </c>
      <c r="D48" s="16">
        <f t="shared" si="2"/>
        <v>89.351436074561491</v>
      </c>
    </row>
    <row r="49" spans="1:4" ht="15.75" x14ac:dyDescent="0.25">
      <c r="A49" s="7" t="s">
        <v>46</v>
      </c>
      <c r="B49" s="12">
        <v>33679.1</v>
      </c>
      <c r="C49" s="12">
        <v>26460.9548</v>
      </c>
      <c r="D49" s="16">
        <f t="shared" si="2"/>
        <v>78.567879783010824</v>
      </c>
    </row>
    <row r="50" spans="1:4" ht="15.75" x14ac:dyDescent="0.25">
      <c r="A50" s="8" t="s">
        <v>45</v>
      </c>
      <c r="B50" s="12">
        <f>24571.1984+15811.8016</f>
        <v>40383</v>
      </c>
      <c r="C50" s="12">
        <v>27861.190360000001</v>
      </c>
      <c r="D50" s="16">
        <f t="shared" si="2"/>
        <v>68.992373919718702</v>
      </c>
    </row>
    <row r="51" spans="1:4" s="6" customFormat="1" ht="15.75" x14ac:dyDescent="0.25">
      <c r="A51" s="5" t="s">
        <v>22</v>
      </c>
      <c r="B51" s="11">
        <f>B52</f>
        <v>106133.15909</v>
      </c>
      <c r="C51" s="11">
        <f>C52</f>
        <v>98389.55</v>
      </c>
      <c r="D51" s="17">
        <f>C51/B51*100</f>
        <v>92.703873929321674</v>
      </c>
    </row>
    <row r="52" spans="1:4" ht="15.75" x14ac:dyDescent="0.25">
      <c r="A52" s="7" t="s">
        <v>47</v>
      </c>
      <c r="B52" s="12">
        <v>106133.15909</v>
      </c>
      <c r="C52" s="12">
        <v>98389.55</v>
      </c>
      <c r="D52" s="16">
        <f t="shared" si="2"/>
        <v>92.703873929321674</v>
      </c>
    </row>
    <row r="53" spans="1:4" s="6" customFormat="1" ht="15.75" x14ac:dyDescent="0.25">
      <c r="A53" s="5" t="s">
        <v>56</v>
      </c>
      <c r="B53" s="11">
        <f>B54+B55+B56</f>
        <v>125857.31586</v>
      </c>
      <c r="C53" s="11">
        <f>C54+C55+C56</f>
        <v>97173.175529999993</v>
      </c>
      <c r="D53" s="17">
        <f>C53/B53*100</f>
        <v>77.209000419246649</v>
      </c>
    </row>
    <row r="54" spans="1:4" ht="15.75" x14ac:dyDescent="0.25">
      <c r="A54" s="7" t="s">
        <v>48</v>
      </c>
      <c r="B54" s="12">
        <v>1469.2578000000001</v>
      </c>
      <c r="C54" s="12">
        <v>1216.4431999999999</v>
      </c>
      <c r="D54" s="16">
        <f t="shared" si="2"/>
        <v>82.793040132235461</v>
      </c>
    </row>
    <row r="55" spans="1:4" ht="15.75" x14ac:dyDescent="0.25">
      <c r="A55" s="7" t="s">
        <v>49</v>
      </c>
      <c r="B55" s="12">
        <v>3585.1469999999999</v>
      </c>
      <c r="C55" s="12">
        <v>3585.1</v>
      </c>
      <c r="D55" s="16">
        <f t="shared" si="2"/>
        <v>99.998689035623926</v>
      </c>
    </row>
    <row r="56" spans="1:4" ht="15.75" x14ac:dyDescent="0.25">
      <c r="A56" s="7" t="s">
        <v>50</v>
      </c>
      <c r="B56" s="12">
        <v>120802.91106</v>
      </c>
      <c r="C56" s="12">
        <v>92371.632329999993</v>
      </c>
      <c r="D56" s="16">
        <f t="shared" si="2"/>
        <v>76.464740393649251</v>
      </c>
    </row>
    <row r="57" spans="1:4" s="6" customFormat="1" ht="15.75" x14ac:dyDescent="0.25">
      <c r="A57" s="5" t="s">
        <v>23</v>
      </c>
      <c r="B57" s="11">
        <f>B58</f>
        <v>62929</v>
      </c>
      <c r="C57" s="11">
        <f t="shared" ref="C57:D57" si="4">C58</f>
        <v>53694.866999999998</v>
      </c>
      <c r="D57" s="11">
        <f t="shared" si="4"/>
        <v>85.32610878927045</v>
      </c>
    </row>
    <row r="58" spans="1:4" ht="15.75" x14ac:dyDescent="0.25">
      <c r="A58" s="7" t="s">
        <v>51</v>
      </c>
      <c r="B58" s="12">
        <v>62929</v>
      </c>
      <c r="C58" s="12">
        <v>53694.866999999998</v>
      </c>
      <c r="D58" s="16">
        <f t="shared" si="2"/>
        <v>85.32610878927045</v>
      </c>
    </row>
    <row r="59" spans="1:4" s="6" customFormat="1" ht="15.75" x14ac:dyDescent="0.25">
      <c r="A59" s="5" t="s">
        <v>24</v>
      </c>
      <c r="B59" s="11">
        <f>B60+B61</f>
        <v>4547</v>
      </c>
      <c r="C59" s="11">
        <f>C60+C61</f>
        <v>3380.2499400000002</v>
      </c>
      <c r="D59" s="16">
        <f t="shared" si="2"/>
        <v>74.340223004178583</v>
      </c>
    </row>
    <row r="60" spans="1:4" ht="15.75" x14ac:dyDescent="0.25">
      <c r="A60" s="7" t="s">
        <v>52</v>
      </c>
      <c r="B60" s="12">
        <v>3500</v>
      </c>
      <c r="C60" s="12">
        <v>2624.9999400000002</v>
      </c>
      <c r="D60" s="16">
        <f t="shared" si="2"/>
        <v>74.999998285714284</v>
      </c>
    </row>
    <row r="61" spans="1:4" ht="15.75" x14ac:dyDescent="0.25">
      <c r="A61" s="7" t="s">
        <v>53</v>
      </c>
      <c r="B61" s="12">
        <v>1047</v>
      </c>
      <c r="C61" s="12">
        <v>755.25</v>
      </c>
      <c r="D61" s="16">
        <f t="shared" si="2"/>
        <v>72.134670487106007</v>
      </c>
    </row>
    <row r="62" spans="1:4" s="6" customFormat="1" ht="31.5" x14ac:dyDescent="0.25">
      <c r="A62" s="5" t="s">
        <v>55</v>
      </c>
      <c r="B62" s="11">
        <f>B63+B64</f>
        <v>70252</v>
      </c>
      <c r="C62" s="11">
        <f>C63+C64</f>
        <v>61769</v>
      </c>
      <c r="D62" s="17">
        <f>C62/B62*100</f>
        <v>87.924898935261638</v>
      </c>
    </row>
    <row r="63" spans="1:4" s="6" customFormat="1" ht="31.5" x14ac:dyDescent="0.25">
      <c r="A63" s="7" t="s">
        <v>54</v>
      </c>
      <c r="B63" s="12">
        <v>65752</v>
      </c>
      <c r="C63" s="12">
        <v>60269</v>
      </c>
      <c r="D63" s="16">
        <f t="shared" si="2"/>
        <v>91.661090156953392</v>
      </c>
    </row>
    <row r="64" spans="1:4" s="6" customFormat="1" ht="15.75" x14ac:dyDescent="0.25">
      <c r="A64" s="7" t="s">
        <v>57</v>
      </c>
      <c r="B64" s="12">
        <v>4500</v>
      </c>
      <c r="C64" s="12">
        <v>1500</v>
      </c>
      <c r="D64" s="16">
        <f t="shared" si="2"/>
        <v>33.333333333333329</v>
      </c>
    </row>
    <row r="65" spans="1:4" ht="15.75" x14ac:dyDescent="0.25">
      <c r="A65" s="5" t="s">
        <v>25</v>
      </c>
      <c r="B65" s="11">
        <f>B62+B59+B57+B53+B51+B45+B38+B33+B31+B29+B23+B43</f>
        <v>2301656.3036700003</v>
      </c>
      <c r="C65" s="11">
        <f>C62+C59+C57+C53+C51+C45+C38+C33+C31+C29+C23+C43</f>
        <v>1773727.5151299997</v>
      </c>
      <c r="D65" s="17">
        <f>C65/B65*100</f>
        <v>77.063092013424594</v>
      </c>
    </row>
    <row r="66" spans="1:4" ht="15.75" x14ac:dyDescent="0.25">
      <c r="A66" s="5" t="s">
        <v>26</v>
      </c>
      <c r="B66" s="11">
        <f>B20-B65</f>
        <v>-216785.34435000038</v>
      </c>
      <c r="C66" s="11">
        <f>C20-C65</f>
        <v>-62295.393769999733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2021-11-08T11:02:17Z</dcterms:modified>
</cp:coreProperties>
</file>