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BB998532-2E72-4E3D-A979-8878564235E9}" xr6:coauthVersionLast="45" xr6:coauthVersionMax="45" xr10:uidLastSave="{00000000-0000-0000-0000-000000000000}"/>
  <bookViews>
    <workbookView xWindow="2025" yWindow="750" windowWidth="11700" windowHeight="14940" xr2:uid="{00000000-000D-0000-FFFF-FFFF00000000}"/>
  </bookViews>
  <sheets>
    <sheet name="район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3" l="1"/>
  <c r="B22" i="3" l="1"/>
  <c r="D26" i="3"/>
  <c r="D64" i="3" l="1"/>
  <c r="C5" i="3" l="1"/>
  <c r="C19" i="3" s="1"/>
  <c r="D50" i="3" l="1"/>
  <c r="C57" i="3" l="1"/>
  <c r="B57" i="3"/>
  <c r="D42" i="3" l="1"/>
  <c r="D23" i="3" l="1"/>
  <c r="D24" i="3"/>
  <c r="D25" i="3"/>
  <c r="D27" i="3"/>
  <c r="D28" i="3"/>
  <c r="D30" i="3"/>
  <c r="D22" i="3"/>
  <c r="C43" i="3"/>
  <c r="D43" i="3"/>
  <c r="B43" i="3"/>
  <c r="D18" i="3" l="1"/>
  <c r="D16" i="3"/>
  <c r="D15" i="3"/>
  <c r="D14" i="3"/>
  <c r="D13" i="3"/>
  <c r="D12" i="3"/>
  <c r="D11" i="3"/>
  <c r="D10" i="3"/>
  <c r="D8" i="3"/>
  <c r="D7" i="3"/>
  <c r="D6" i="3"/>
  <c r="D32" i="3"/>
  <c r="D37" i="3"/>
  <c r="D36" i="3"/>
  <c r="D35" i="3"/>
  <c r="D34" i="3"/>
  <c r="D41" i="3"/>
  <c r="D40" i="3"/>
  <c r="D39" i="3"/>
  <c r="D49" i="3"/>
  <c r="D48" i="3"/>
  <c r="D47" i="3"/>
  <c r="D46" i="3"/>
  <c r="D52" i="3"/>
  <c r="D56" i="3"/>
  <c r="D55" i="3"/>
  <c r="D54" i="3"/>
  <c r="D61" i="3"/>
  <c r="D60" i="3"/>
  <c r="D58" i="3"/>
  <c r="D57" i="3" s="1"/>
  <c r="B5" i="3"/>
  <c r="C45" i="3"/>
  <c r="B45" i="3"/>
  <c r="C33" i="3"/>
  <c r="B33" i="3"/>
  <c r="D33" i="3" l="1"/>
  <c r="D45" i="3"/>
  <c r="D5" i="3"/>
  <c r="B19" i="3"/>
  <c r="C62" i="3"/>
  <c r="B62" i="3"/>
  <c r="D63" i="3"/>
  <c r="B38" i="3"/>
  <c r="C29" i="3"/>
  <c r="B29" i="3"/>
  <c r="C59" i="3"/>
  <c r="B59" i="3"/>
  <c r="C53" i="3"/>
  <c r="B53" i="3"/>
  <c r="C51" i="3"/>
  <c r="B51" i="3"/>
  <c r="C38" i="3"/>
  <c r="C31" i="3"/>
  <c r="B31" i="3"/>
  <c r="D29" i="3" l="1"/>
  <c r="B65" i="3"/>
  <c r="B66" i="3" s="1"/>
  <c r="C65" i="3"/>
  <c r="C66" i="3" s="1"/>
  <c r="D59" i="3"/>
  <c r="D31" i="3"/>
  <c r="D38" i="3"/>
  <c r="D62" i="3"/>
  <c r="D53" i="3"/>
  <c r="D51" i="3"/>
  <c r="D19" i="3"/>
  <c r="D65" i="3" l="1"/>
</calcChain>
</file>

<file path=xl/sharedStrings.xml><?xml version="1.0" encoding="utf-8"?>
<sst xmlns="http://schemas.openxmlformats.org/spreadsheetml/2006/main" count="68" uniqueCount="68">
  <si>
    <t>Наименование</t>
  </si>
  <si>
    <t>% исполнения</t>
  </si>
  <si>
    <t>ДОХОДЫ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</si>
  <si>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</si>
  <si>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</si>
  <si>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</si>
  <si>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</si>
  <si>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</si>
  <si>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</si>
  <si>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</si>
  <si>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</si>
  <si>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</si>
  <si>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</si>
  <si>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ИТОГО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</si>
  <si>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</si>
  <si>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</si>
  <si>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</si>
  <si>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</si>
  <si>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</si>
  <si>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</si>
  <si>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</si>
  <si>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кинемотография</t>
  </si>
  <si>
    <t>Физическая культура и спорт</t>
  </si>
  <si>
    <t>Средство массовой информации</t>
  </si>
  <si>
    <t>ИТОГО расходов</t>
  </si>
  <si>
    <t>ДЕФИЦИТ (-) / ПРОФИЦИТ (+)</t>
  </si>
  <si>
    <t>(тыс.руб)</t>
  </si>
  <si>
    <t>Налоги, сборы и регулярные платежи за пользование природными ресурсами</t>
  </si>
  <si>
    <t>Доходы от оказания платных услуг (работ) и компенсации затрат государства</t>
  </si>
  <si>
    <t>0103-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</si>
  <si>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0104 -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</si>
  <si>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0111 - Резервные фонды</t>
  </si>
  <si>
    <t>0113 - Другие общегосударственные вопросы</t>
  </si>
  <si>
    <t>0203 - Мобилизационная и вневойсковая подготовка</t>
  </si>
  <si>
    <t>0405 - Сельское хозяйство и рыболовство</t>
  </si>
  <si>
    <t>0408 - Транспорт</t>
  </si>
  <si>
    <t>0409 - Дорожное хозяйство (дорожные фонды)</t>
  </si>
  <si>
    <t>0412 - Другие вопросы в области национальной экономики</t>
  </si>
  <si>
    <t>0501 - Жилищное хозяйство</t>
  </si>
  <si>
    <t>0502 - Коммунальное хозяйство</t>
  </si>
  <si>
    <t>0503 - Благоустройство</t>
  </si>
  <si>
    <t>0505 - Другие вопросы в области жилищно-коммунального хозяйства</t>
  </si>
  <si>
    <t>0701 - Дошкольное образование</t>
  </si>
  <si>
    <t>0702 - Общее образование</t>
  </si>
  <si>
    <t>0709 - Другие вопросы в области образования</t>
  </si>
  <si>
    <t>0707 - Молодежная политика и оздоровление детей</t>
  </si>
  <si>
    <t>0801 - Культура</t>
  </si>
  <si>
    <t>1001 - Пенсионное обеспечение</t>
  </si>
  <si>
    <t>1003 - Социальное обеспечение населения</t>
  </si>
  <si>
    <t>1004 - Охрана семьи и детства</t>
  </si>
  <si>
    <t>1101 - Физическая культура</t>
  </si>
  <si>
    <t>1201 - Телевидение и радиовещание</t>
  </si>
  <si>
    <t>1202 - Периодическая печать и издательства</t>
  </si>
  <si>
    <t>1401 - Дотации на выравнивание бюджетной обеспеченности субъектов Российской Федерации и муниципальных образований</t>
  </si>
  <si>
    <t>Межбюджетнфе трансферты общего характера бюджетам бюджетной системы Российской Федерации</t>
  </si>
  <si>
    <t>Социальная политика</t>
  </si>
  <si>
    <t>1403 - Прочие межбюджетные трансферты общего характера</t>
  </si>
  <si>
    <t>0703- Дополнительное образование детей</t>
  </si>
  <si>
    <t>0105 - Судебная система</t>
  </si>
  <si>
    <t>Охрана окружающей среды</t>
  </si>
  <si>
    <t>0605 - Другие вопросы в области охраны окружающей среды</t>
  </si>
  <si>
    <t>0310 - Защита населения и территории от чрезвычайных ситуаций природного и техногенного характера, пожарная безопасность</t>
  </si>
  <si>
    <t>План на 2022 год</t>
  </si>
  <si>
    <t>Отчет за текущий период 2022 года</t>
  </si>
  <si>
    <t>Налоги на товары (работы, услуги), реализуемые на территории российской Федерации</t>
  </si>
  <si>
    <t>Платежи при пользовании природными ресурсами</t>
  </si>
  <si>
    <t>0107 - Обеспечение проведения выборов и референдумов</t>
  </si>
  <si>
    <t>Отчет об исполнении  бюджета муниципального  района Мелеузовский район Республики Башкортостан за октябрь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</si>
</sst>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_ ;[Red]\-#,##0.00\ "/>
    <numFmt numFmtId="166" formatCode="#,##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 shrinkToFit="1"/>
    </xf>
    <xf numFmtId="0" fontId="2" fillId="0" borderId="0" xfId="0" applyFont="1" applyFill="1"/>
    <xf numFmtId="49" fontId="3" fillId="0" borderId="1" xfId="0" applyNumberFormat="1" applyFont="1" applyFill="1" applyBorder="1" applyAlignment="1">
      <alignment wrapText="1" shrinkToFit="1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4" fillId="0" borderId="1" xfId="0" applyNumberFormat="1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/>
    <xf numFmtId="2" fontId="3" fillId="0" borderId="1" xfId="0" applyNumberFormat="1" applyFont="1" applyFill="1" applyBorder="1"/>
    <xf numFmtId="164" fontId="6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right" vertical="center" wrapText="1"/>
    </xf>
    <xf numFmtId="165" fontId="7" fillId="0" borderId="2" xfId="0" applyNumberFormat="1" applyFont="1" applyBorder="1" applyAlignment="1">
      <alignment horizontal="right" vertical="center"/>
    </xf>
    <xf numFmtId="166" fontId="2" fillId="0" borderId="0" xfId="0" applyNumberFormat="1" applyFont="1" applyFill="1"/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6"/>
  <sheetViews>
    <sheetView tabSelected="1" zoomScaleNormal="100" workbookViewId="0">
      <selection activeCell="C65" sqref="C65"/>
    </sheetView>
  </sheetViews>
  <sheetFormatPr defaultColWidth="9.140625" defaultRowHeight="15" x14ac:dyDescent="0.25"/>
  <cols>
    <col min="1" max="1" width="48.7109375" style="2" customWidth="1"/>
    <col min="2" max="2" width="20.7109375" style="1" customWidth="1"/>
    <col min="3" max="3" width="17.42578125" style="1" customWidth="1"/>
    <col min="4" max="4" width="15.140625" style="1" customWidth="1"/>
    <col min="5" max="5" width="9.140625" style="1"/>
    <col min="6" max="6" width="14.85546875" style="1" bestFit="1" customWidth="1"/>
    <col min="7" max="16384" width="9.140625" style="1"/>
  </cols>
  <sheetData>
    <row r="1" spans="1:6" ht="39" customHeight="1" x14ac:dyDescent="0.25">
      <c r="A1" s="22" t="s">
        <v>67</v>
      </c>
      <c r="B1" s="22"/>
      <c r="C1" s="22"/>
      <c r="D1" s="22"/>
    </row>
    <row r="2" spans="1:6" x14ac:dyDescent="0.25">
      <c r="D2" s="3" t="s">
        <v>26</v>
      </c>
    </row>
    <row r="3" spans="1:6" ht="57" x14ac:dyDescent="0.25">
      <c r="A3" s="9" t="s">
        <v>0</v>
      </c>
      <c r="B3" s="10" t="s">
        <v>62</v>
      </c>
      <c r="C3" s="10" t="s">
        <v>63</v>
      </c>
      <c r="D3" s="10" t="s">
        <v>1</v>
      </c>
    </row>
    <row r="4" spans="1:6" s="6" customFormat="1" ht="15.75" x14ac:dyDescent="0.25">
      <c r="A4" s="5" t="s">
        <v>2</v>
      </c>
      <c r="B4" s="4"/>
      <c r="C4" s="4"/>
      <c r="D4" s="15"/>
    </row>
    <row r="5" spans="1:6" s="6" customFormat="1" ht="31.5" x14ac:dyDescent="0.25">
      <c r="A5" s="5" t="s">
        <v>3</v>
      </c>
      <c r="B5" s="13">
        <f>SUM(B6:B17)</f>
        <v>715810</v>
      </c>
      <c r="C5" s="13">
        <f>SUM(C6:C17)</f>
        <v>642651.64622999995</v>
      </c>
      <c r="D5" s="16">
        <f>C5/B5*100</f>
        <v>89.779640718905853</v>
      </c>
      <c r="F5" s="21"/>
    </row>
    <row r="6" spans="1:6" ht="15.75" x14ac:dyDescent="0.25">
      <c r="A6" s="7" t="s">
        <v>4</v>
      </c>
      <c r="B6" s="18">
        <v>445751</v>
      </c>
      <c r="C6" s="18">
        <v>340532.30810999998</v>
      </c>
      <c r="D6" s="15">
        <f t="shared" ref="D6:D18" si="0">C6/B6*100</f>
        <v>76.395186575016098</v>
      </c>
    </row>
    <row r="7" spans="1:6" ht="47.25" x14ac:dyDescent="0.25">
      <c r="A7" s="7" t="s">
        <v>64</v>
      </c>
      <c r="B7" s="18">
        <v>24568</v>
      </c>
      <c r="C7" s="18">
        <v>23264.934980000002</v>
      </c>
      <c r="D7" s="15">
        <f t="shared" si="0"/>
        <v>94.696088326278101</v>
      </c>
    </row>
    <row r="8" spans="1:6" ht="15.75" x14ac:dyDescent="0.25">
      <c r="A8" s="7" t="s">
        <v>5</v>
      </c>
      <c r="B8" s="18">
        <v>150032</v>
      </c>
      <c r="C8" s="18">
        <v>164340.51790000001</v>
      </c>
      <c r="D8" s="15">
        <f t="shared" si="0"/>
        <v>109.53697737815932</v>
      </c>
    </row>
    <row r="9" spans="1:6" ht="15.75" x14ac:dyDescent="0.25">
      <c r="A9" s="7" t="s">
        <v>6</v>
      </c>
      <c r="B9" s="18">
        <v>8938</v>
      </c>
      <c r="C9" s="18">
        <v>12388.596299999999</v>
      </c>
      <c r="D9" s="15"/>
    </row>
    <row r="10" spans="1:6" ht="31.5" x14ac:dyDescent="0.25">
      <c r="A10" s="7" t="s">
        <v>27</v>
      </c>
      <c r="B10" s="18">
        <v>2056</v>
      </c>
      <c r="C10" s="18">
        <v>3176.7683200000001</v>
      </c>
      <c r="D10" s="15">
        <f t="shared" si="0"/>
        <v>154.51207782101167</v>
      </c>
    </row>
    <row r="11" spans="1:6" ht="15.75" x14ac:dyDescent="0.25">
      <c r="A11" s="7" t="s">
        <v>7</v>
      </c>
      <c r="B11" s="18">
        <v>9494</v>
      </c>
      <c r="C11" s="18">
        <v>9596.6224099999999</v>
      </c>
      <c r="D11" s="15">
        <f t="shared" si="0"/>
        <v>101.08091858015588</v>
      </c>
    </row>
    <row r="12" spans="1:6" ht="31.5" x14ac:dyDescent="0.25">
      <c r="A12" s="7" t="s">
        <v>8</v>
      </c>
      <c r="B12" s="18">
        <v>56244</v>
      </c>
      <c r="C12" s="18">
        <v>67933.650890000004</v>
      </c>
      <c r="D12" s="15">
        <f t="shared" si="0"/>
        <v>120.78381852286466</v>
      </c>
    </row>
    <row r="13" spans="1:6" ht="31.5" x14ac:dyDescent="0.25">
      <c r="A13" s="7" t="s">
        <v>65</v>
      </c>
      <c r="B13" s="18">
        <v>5000</v>
      </c>
      <c r="C13" s="18">
        <v>3402.58185</v>
      </c>
      <c r="D13" s="15">
        <f t="shared" si="0"/>
        <v>68.051636999999999</v>
      </c>
    </row>
    <row r="14" spans="1:6" ht="31.5" x14ac:dyDescent="0.25">
      <c r="A14" s="7" t="s">
        <v>28</v>
      </c>
      <c r="B14" s="18">
        <v>560</v>
      </c>
      <c r="C14" s="18">
        <v>2044.54701</v>
      </c>
      <c r="D14" s="15">
        <f t="shared" si="0"/>
        <v>365.09768035714285</v>
      </c>
    </row>
    <row r="15" spans="1:6" ht="31.5" x14ac:dyDescent="0.25">
      <c r="A15" s="7" t="s">
        <v>9</v>
      </c>
      <c r="B15" s="18">
        <v>10293</v>
      </c>
      <c r="C15" s="18">
        <v>9116.5595900000008</v>
      </c>
      <c r="D15" s="15">
        <f t="shared" si="0"/>
        <v>88.570480812202476</v>
      </c>
    </row>
    <row r="16" spans="1:6" ht="15.75" x14ac:dyDescent="0.25">
      <c r="A16" s="7" t="s">
        <v>10</v>
      </c>
      <c r="B16" s="18">
        <v>1529</v>
      </c>
      <c r="C16" s="18">
        <v>5845.8298400000003</v>
      </c>
      <c r="D16" s="15">
        <f t="shared" si="0"/>
        <v>382.33027076520602</v>
      </c>
    </row>
    <row r="17" spans="1:4" ht="15.75" x14ac:dyDescent="0.25">
      <c r="A17" s="7" t="s">
        <v>11</v>
      </c>
      <c r="B17" s="19">
        <v>1345</v>
      </c>
      <c r="C17" s="18">
        <v>1008.72903</v>
      </c>
      <c r="D17" s="15">
        <v>0</v>
      </c>
    </row>
    <row r="18" spans="1:4" s="6" customFormat="1" ht="15.75" x14ac:dyDescent="0.25">
      <c r="A18" s="5" t="s">
        <v>12</v>
      </c>
      <c r="B18" s="20">
        <v>1308182.9506099999</v>
      </c>
      <c r="C18" s="18">
        <v>1077693.1437299999</v>
      </c>
      <c r="D18" s="15">
        <f t="shared" si="0"/>
        <v>82.380919521040724</v>
      </c>
    </row>
    <row r="19" spans="1:4" s="6" customFormat="1" ht="15.75" x14ac:dyDescent="0.25">
      <c r="A19" s="5" t="s">
        <v>13</v>
      </c>
      <c r="B19" s="14">
        <f>B18+B5</f>
        <v>2023992.9506099999</v>
      </c>
      <c r="C19" s="14">
        <f>C18+C5</f>
        <v>1720344.7899599997</v>
      </c>
      <c r="D19" s="16">
        <f>C19/B19*100</f>
        <v>84.997568269272605</v>
      </c>
    </row>
    <row r="20" spans="1:4" ht="15.75" x14ac:dyDescent="0.25">
      <c r="A20" s="7"/>
      <c r="B20" s="12"/>
      <c r="C20" s="12"/>
      <c r="D20" s="15"/>
    </row>
    <row r="21" spans="1:4" s="6" customFormat="1" ht="15.75" x14ac:dyDescent="0.25">
      <c r="A21" s="5" t="s">
        <v>14</v>
      </c>
      <c r="B21" s="11"/>
      <c r="C21" s="11"/>
      <c r="D21" s="15"/>
    </row>
    <row r="22" spans="1:4" s="6" customFormat="1" ht="15.75" x14ac:dyDescent="0.25">
      <c r="A22" s="5" t="s">
        <v>15</v>
      </c>
      <c r="B22" s="11">
        <f>B23+B24+B27+B28+B25+B26</f>
        <v>142806.62929000001</v>
      </c>
      <c r="C22" s="11">
        <f>C23+C24+C27+C28+C25+C26</f>
        <v>94363.43389</v>
      </c>
      <c r="D22" s="16">
        <f t="shared" ref="D22:D30" si="1">C22/B22*100</f>
        <v>66.077768489566736</v>
      </c>
    </row>
    <row r="23" spans="1:4" ht="63" x14ac:dyDescent="0.25">
      <c r="A23" s="7" t="s">
        <v>29</v>
      </c>
      <c r="B23" s="12">
        <v>4627</v>
      </c>
      <c r="C23" s="12">
        <v>2877.8701999999998</v>
      </c>
      <c r="D23" s="17">
        <f t="shared" si="1"/>
        <v>62.197324400259347</v>
      </c>
    </row>
    <row r="24" spans="1:4" ht="78.75" x14ac:dyDescent="0.25">
      <c r="A24" s="7" t="s">
        <v>30</v>
      </c>
      <c r="B24" s="12">
        <v>101586</v>
      </c>
      <c r="C24" s="12">
        <v>71168.740179999993</v>
      </c>
      <c r="D24" s="17">
        <f t="shared" si="1"/>
        <v>70.057626228023537</v>
      </c>
    </row>
    <row r="25" spans="1:4" ht="15.75" x14ac:dyDescent="0.25">
      <c r="A25" s="7" t="s">
        <v>58</v>
      </c>
      <c r="B25" s="12">
        <v>377.7</v>
      </c>
      <c r="C25" s="12">
        <v>99.000799999999998</v>
      </c>
      <c r="D25" s="17">
        <f t="shared" si="1"/>
        <v>26.211490601006087</v>
      </c>
    </row>
    <row r="26" spans="1:4" ht="31.5" x14ac:dyDescent="0.25">
      <c r="A26" s="7" t="s">
        <v>66</v>
      </c>
      <c r="B26" s="12">
        <v>884</v>
      </c>
      <c r="C26" s="12">
        <v>884</v>
      </c>
      <c r="D26" s="17">
        <f t="shared" si="1"/>
        <v>100</v>
      </c>
    </row>
    <row r="27" spans="1:4" ht="15.75" x14ac:dyDescent="0.25">
      <c r="A27" s="7" t="s">
        <v>31</v>
      </c>
      <c r="B27" s="12">
        <v>1000</v>
      </c>
      <c r="C27" s="12"/>
      <c r="D27" s="17">
        <f t="shared" si="1"/>
        <v>0</v>
      </c>
    </row>
    <row r="28" spans="1:4" ht="15.75" x14ac:dyDescent="0.25">
      <c r="A28" s="7" t="s">
        <v>32</v>
      </c>
      <c r="B28" s="12">
        <v>34331.92929</v>
      </c>
      <c r="C28" s="12">
        <v>19333.82271</v>
      </c>
      <c r="D28" s="17">
        <f t="shared" si="1"/>
        <v>56.31440792822395</v>
      </c>
    </row>
    <row r="29" spans="1:4" s="6" customFormat="1" ht="15.75" x14ac:dyDescent="0.25">
      <c r="A29" s="5" t="s">
        <v>16</v>
      </c>
      <c r="B29" s="11">
        <f>B30</f>
        <v>2463.6</v>
      </c>
      <c r="C29" s="11">
        <f>C30</f>
        <v>2463.6</v>
      </c>
      <c r="D29" s="16">
        <f t="shared" si="1"/>
        <v>100</v>
      </c>
    </row>
    <row r="30" spans="1:4" ht="31.5" x14ac:dyDescent="0.25">
      <c r="A30" s="7" t="s">
        <v>33</v>
      </c>
      <c r="B30" s="12">
        <v>2463.6</v>
      </c>
      <c r="C30" s="12">
        <v>2463.6</v>
      </c>
      <c r="D30" s="16">
        <f t="shared" si="1"/>
        <v>100</v>
      </c>
    </row>
    <row r="31" spans="1:4" s="6" customFormat="1" ht="31.5" x14ac:dyDescent="0.25">
      <c r="A31" s="5" t="s">
        <v>17</v>
      </c>
      <c r="B31" s="11">
        <f>B32</f>
        <v>7923.4</v>
      </c>
      <c r="C31" s="11">
        <f>C32</f>
        <v>6227.7368299999998</v>
      </c>
      <c r="D31" s="16">
        <f>C31/B31*100</f>
        <v>78.599298659666303</v>
      </c>
    </row>
    <row r="32" spans="1:4" ht="63" x14ac:dyDescent="0.25">
      <c r="A32" s="7" t="s">
        <v>61</v>
      </c>
      <c r="B32" s="12">
        <v>7923.4</v>
      </c>
      <c r="C32" s="12">
        <v>6227.7368299999998</v>
      </c>
      <c r="D32" s="15">
        <f t="shared" ref="D32:D64" si="2">C32/B32*100</f>
        <v>78.599298659666303</v>
      </c>
    </row>
    <row r="33" spans="1:4" s="6" customFormat="1" ht="15.75" x14ac:dyDescent="0.25">
      <c r="A33" s="5" t="s">
        <v>18</v>
      </c>
      <c r="B33" s="11">
        <f>SUM(B34:B37)</f>
        <v>183580.36599999998</v>
      </c>
      <c r="C33" s="11">
        <f>SUM(C34:C37)</f>
        <v>134969.28875000001</v>
      </c>
      <c r="D33" s="16">
        <f>C33/B33*100</f>
        <v>73.520546717942608</v>
      </c>
    </row>
    <row r="34" spans="1:4" ht="15.75" x14ac:dyDescent="0.25">
      <c r="A34" s="7" t="s">
        <v>34</v>
      </c>
      <c r="B34" s="12">
        <v>8755.2999999999993</v>
      </c>
      <c r="C34" s="12">
        <v>5304.3159999999998</v>
      </c>
      <c r="D34" s="15">
        <f t="shared" si="2"/>
        <v>60.584057656505209</v>
      </c>
    </row>
    <row r="35" spans="1:4" ht="15.75" x14ac:dyDescent="0.25">
      <c r="A35" s="7" t="s">
        <v>35</v>
      </c>
      <c r="B35" s="12">
        <v>12350</v>
      </c>
      <c r="C35" s="12">
        <v>9087.9130999999998</v>
      </c>
      <c r="D35" s="15">
        <f t="shared" si="2"/>
        <v>73.586340890688263</v>
      </c>
    </row>
    <row r="36" spans="1:4" ht="15.75" x14ac:dyDescent="0.25">
      <c r="A36" s="7" t="s">
        <v>36</v>
      </c>
      <c r="B36" s="12">
        <v>144746.932</v>
      </c>
      <c r="C36" s="12">
        <v>108947.69865000001</v>
      </c>
      <c r="D36" s="15">
        <f t="shared" si="2"/>
        <v>75.267708368423314</v>
      </c>
    </row>
    <row r="37" spans="1:4" ht="31.5" x14ac:dyDescent="0.25">
      <c r="A37" s="7" t="s">
        <v>37</v>
      </c>
      <c r="B37" s="12">
        <v>17728.133999999998</v>
      </c>
      <c r="C37" s="12">
        <v>11629.361000000001</v>
      </c>
      <c r="D37" s="15">
        <f t="shared" si="2"/>
        <v>65.598336519793918</v>
      </c>
    </row>
    <row r="38" spans="1:4" s="6" customFormat="1" ht="15.75" x14ac:dyDescent="0.25">
      <c r="A38" s="5" t="s">
        <v>19</v>
      </c>
      <c r="B38" s="11">
        <f>B39+B40+B41+B42</f>
        <v>109730.78609000001</v>
      </c>
      <c r="C38" s="11">
        <f>C39+C40+C41+C42</f>
        <v>88509.05128</v>
      </c>
      <c r="D38" s="16">
        <f>C38/B38*100</f>
        <v>80.66018155324781</v>
      </c>
    </row>
    <row r="39" spans="1:4" ht="15.75" x14ac:dyDescent="0.25">
      <c r="A39" s="7" t="s">
        <v>38</v>
      </c>
      <c r="B39" s="12">
        <v>6685.92911</v>
      </c>
      <c r="C39" s="12">
        <v>1097.90993</v>
      </c>
      <c r="D39" s="15">
        <f t="shared" si="2"/>
        <v>16.421202078823715</v>
      </c>
    </row>
    <row r="40" spans="1:4" ht="15.75" x14ac:dyDescent="0.25">
      <c r="A40" s="7" t="s">
        <v>39</v>
      </c>
      <c r="B40" s="12">
        <v>22060.931809999998</v>
      </c>
      <c r="C40" s="12">
        <v>10271.30435</v>
      </c>
      <c r="D40" s="15">
        <f t="shared" si="2"/>
        <v>46.558796511687333</v>
      </c>
    </row>
    <row r="41" spans="1:4" ht="15.75" x14ac:dyDescent="0.25">
      <c r="A41" s="7" t="s">
        <v>40</v>
      </c>
      <c r="B41" s="12">
        <v>72883.925170000002</v>
      </c>
      <c r="C41" s="12">
        <v>69039.837</v>
      </c>
      <c r="D41" s="15">
        <f t="shared" si="2"/>
        <v>94.725739371152471</v>
      </c>
    </row>
    <row r="42" spans="1:4" ht="31.5" x14ac:dyDescent="0.25">
      <c r="A42" s="7" t="s">
        <v>41</v>
      </c>
      <c r="B42" s="12">
        <v>8100</v>
      </c>
      <c r="C42" s="12">
        <v>8100</v>
      </c>
      <c r="D42" s="15">
        <f t="shared" si="2"/>
        <v>100</v>
      </c>
    </row>
    <row r="43" spans="1:4" s="6" customFormat="1" ht="15.75" x14ac:dyDescent="0.25">
      <c r="A43" s="5" t="s">
        <v>59</v>
      </c>
      <c r="B43" s="11">
        <f>B44</f>
        <v>5000</v>
      </c>
      <c r="C43" s="11">
        <f t="shared" ref="C43:D43" si="3">C44</f>
        <v>5000</v>
      </c>
      <c r="D43" s="11">
        <f t="shared" si="3"/>
        <v>0</v>
      </c>
    </row>
    <row r="44" spans="1:4" ht="31.5" x14ac:dyDescent="0.25">
      <c r="A44" s="7" t="s">
        <v>60</v>
      </c>
      <c r="B44" s="12">
        <v>5000</v>
      </c>
      <c r="C44" s="12">
        <v>5000</v>
      </c>
      <c r="D44" s="15"/>
    </row>
    <row r="45" spans="1:4" s="6" customFormat="1" ht="15.75" x14ac:dyDescent="0.25">
      <c r="A45" s="5" t="s">
        <v>20</v>
      </c>
      <c r="B45" s="11">
        <f>SUM(B46:B50)</f>
        <v>1365255.6579099998</v>
      </c>
      <c r="C45" s="11">
        <f>SUM(C46:C50)</f>
        <v>1133378.5732399998</v>
      </c>
      <c r="D45" s="16">
        <f>C45/B45*100</f>
        <v>83.015848839259249</v>
      </c>
    </row>
    <row r="46" spans="1:4" ht="15.75" x14ac:dyDescent="0.25">
      <c r="A46" s="7" t="s">
        <v>42</v>
      </c>
      <c r="B46" s="12">
        <v>435465.21578999999</v>
      </c>
      <c r="C46" s="12">
        <v>361560.54265999998</v>
      </c>
      <c r="D46" s="15">
        <f t="shared" si="2"/>
        <v>83.028570262282443</v>
      </c>
    </row>
    <row r="47" spans="1:4" ht="15.75" x14ac:dyDescent="0.25">
      <c r="A47" s="7" t="s">
        <v>43</v>
      </c>
      <c r="B47" s="12">
        <v>711718.61364</v>
      </c>
      <c r="C47" s="12">
        <v>593578.14628999995</v>
      </c>
      <c r="D47" s="15">
        <f t="shared" si="2"/>
        <v>83.400677587201955</v>
      </c>
    </row>
    <row r="48" spans="1:4" ht="15.75" x14ac:dyDescent="0.25">
      <c r="A48" s="7" t="s">
        <v>57</v>
      </c>
      <c r="B48" s="12">
        <v>143428.12848000001</v>
      </c>
      <c r="C48" s="12">
        <v>126927.35101</v>
      </c>
      <c r="D48" s="15">
        <f t="shared" si="2"/>
        <v>88.495438346111499</v>
      </c>
    </row>
    <row r="49" spans="1:4" ht="31.5" x14ac:dyDescent="0.25">
      <c r="A49" s="7" t="s">
        <v>45</v>
      </c>
      <c r="B49" s="12">
        <v>32062.7</v>
      </c>
      <c r="C49" s="12">
        <v>24319.3508</v>
      </c>
      <c r="D49" s="15">
        <f t="shared" si="2"/>
        <v>75.84935392215877</v>
      </c>
    </row>
    <row r="50" spans="1:4" ht="15.75" x14ac:dyDescent="0.25">
      <c r="A50" s="8" t="s">
        <v>44</v>
      </c>
      <c r="B50" s="12">
        <v>42581</v>
      </c>
      <c r="C50" s="12">
        <v>26993.182479999999</v>
      </c>
      <c r="D50" s="15">
        <f t="shared" si="2"/>
        <v>63.392551795401708</v>
      </c>
    </row>
    <row r="51" spans="1:4" s="6" customFormat="1" ht="15.75" x14ac:dyDescent="0.25">
      <c r="A51" s="5" t="s">
        <v>21</v>
      </c>
      <c r="B51" s="11">
        <f>B52</f>
        <v>108926.5287</v>
      </c>
      <c r="C51" s="11">
        <f>C52</f>
        <v>96442.717900000003</v>
      </c>
      <c r="D51" s="16">
        <f>C51/B51*100</f>
        <v>88.539237457587333</v>
      </c>
    </row>
    <row r="52" spans="1:4" ht="15.75" x14ac:dyDescent="0.25">
      <c r="A52" s="7" t="s">
        <v>46</v>
      </c>
      <c r="B52" s="12">
        <v>108926.5287</v>
      </c>
      <c r="C52" s="12">
        <v>96442.717900000003</v>
      </c>
      <c r="D52" s="15">
        <f t="shared" si="2"/>
        <v>88.539237457587333</v>
      </c>
    </row>
    <row r="53" spans="1:4" s="6" customFormat="1" ht="15.75" x14ac:dyDescent="0.25">
      <c r="A53" s="5" t="s">
        <v>55</v>
      </c>
      <c r="B53" s="11">
        <f>B54+B55+B56</f>
        <v>136842.24155000001</v>
      </c>
      <c r="C53" s="11">
        <f>C54+C55+C56</f>
        <v>105637.72053000001</v>
      </c>
      <c r="D53" s="16">
        <f>C53/B53*100</f>
        <v>77.196718888444721</v>
      </c>
    </row>
    <row r="54" spans="1:4" ht="15.75" x14ac:dyDescent="0.25">
      <c r="A54" s="7" t="s">
        <v>47</v>
      </c>
      <c r="B54" s="12">
        <v>2879.0432599999999</v>
      </c>
      <c r="C54" s="12">
        <v>2203.0954999999999</v>
      </c>
      <c r="D54" s="15">
        <f t="shared" si="2"/>
        <v>76.521792173418063</v>
      </c>
    </row>
    <row r="55" spans="1:4" ht="15.75" x14ac:dyDescent="0.25">
      <c r="A55" s="7" t="s">
        <v>48</v>
      </c>
      <c r="B55" s="12">
        <v>8885.9140000000007</v>
      </c>
      <c r="C55" s="12">
        <v>7185.9139999999998</v>
      </c>
      <c r="D55" s="15">
        <f t="shared" si="2"/>
        <v>80.868597197767158</v>
      </c>
    </row>
    <row r="56" spans="1:4" ht="15.75" x14ac:dyDescent="0.25">
      <c r="A56" s="7" t="s">
        <v>49</v>
      </c>
      <c r="B56" s="12">
        <v>125077.28429</v>
      </c>
      <c r="C56" s="12">
        <v>96248.711030000006</v>
      </c>
      <c r="D56" s="15">
        <f t="shared" si="2"/>
        <v>76.951391754589878</v>
      </c>
    </row>
    <row r="57" spans="1:4" s="6" customFormat="1" ht="15.75" x14ac:dyDescent="0.25">
      <c r="A57" s="5" t="s">
        <v>22</v>
      </c>
      <c r="B57" s="11">
        <f>B58</f>
        <v>52165.4</v>
      </c>
      <c r="C57" s="11">
        <f t="shared" ref="C57:D57" si="4">C58</f>
        <v>41946.2</v>
      </c>
      <c r="D57" s="11">
        <f t="shared" si="4"/>
        <v>80.410003565581775</v>
      </c>
    </row>
    <row r="58" spans="1:4" ht="15.75" x14ac:dyDescent="0.25">
      <c r="A58" s="7" t="s">
        <v>50</v>
      </c>
      <c r="B58" s="12">
        <v>52165.4</v>
      </c>
      <c r="C58" s="12">
        <v>41946.2</v>
      </c>
      <c r="D58" s="15">
        <f t="shared" si="2"/>
        <v>80.410003565581775</v>
      </c>
    </row>
    <row r="59" spans="1:4" s="6" customFormat="1" ht="15.75" x14ac:dyDescent="0.25">
      <c r="A59" s="5" t="s">
        <v>23</v>
      </c>
      <c r="B59" s="11">
        <f>B60+B61</f>
        <v>4777</v>
      </c>
      <c r="C59" s="11">
        <f>C60+C61</f>
        <v>3402.1686900000004</v>
      </c>
      <c r="D59" s="15">
        <f t="shared" si="2"/>
        <v>71.219775800711744</v>
      </c>
    </row>
    <row r="60" spans="1:4" ht="15.75" x14ac:dyDescent="0.25">
      <c r="A60" s="7" t="s">
        <v>51</v>
      </c>
      <c r="B60" s="12">
        <v>3670</v>
      </c>
      <c r="C60" s="12">
        <v>2624.9999400000002</v>
      </c>
      <c r="D60" s="15">
        <f t="shared" si="2"/>
        <v>71.52588392370572</v>
      </c>
    </row>
    <row r="61" spans="1:4" ht="15.75" x14ac:dyDescent="0.25">
      <c r="A61" s="7" t="s">
        <v>52</v>
      </c>
      <c r="B61" s="12">
        <v>1107</v>
      </c>
      <c r="C61" s="12">
        <v>777.16875000000005</v>
      </c>
      <c r="D61" s="15">
        <f t="shared" si="2"/>
        <v>70.204945799458002</v>
      </c>
    </row>
    <row r="62" spans="1:4" s="6" customFormat="1" ht="47.25" x14ac:dyDescent="0.25">
      <c r="A62" s="5" t="s">
        <v>54</v>
      </c>
      <c r="B62" s="11">
        <f>B63+B64</f>
        <v>78006.793000000005</v>
      </c>
      <c r="C62" s="11">
        <f>C63+C64</f>
        <v>66448.542499999996</v>
      </c>
      <c r="D62" s="16">
        <f>C62/B62*100</f>
        <v>85.183020535147492</v>
      </c>
    </row>
    <row r="63" spans="1:4" s="6" customFormat="1" ht="47.25" x14ac:dyDescent="0.25">
      <c r="A63" s="7" t="s">
        <v>53</v>
      </c>
      <c r="B63" s="12">
        <v>73890</v>
      </c>
      <c r="C63" s="12">
        <v>62342</v>
      </c>
      <c r="D63" s="15">
        <f t="shared" si="2"/>
        <v>84.371362836649084</v>
      </c>
    </row>
    <row r="64" spans="1:4" s="6" customFormat="1" ht="31.5" x14ac:dyDescent="0.25">
      <c r="A64" s="7" t="s">
        <v>56</v>
      </c>
      <c r="B64" s="12">
        <v>4116.7929999999997</v>
      </c>
      <c r="C64" s="12">
        <v>4106.5424999999996</v>
      </c>
      <c r="D64" s="15">
        <f t="shared" si="2"/>
        <v>99.751007641142024</v>
      </c>
    </row>
    <row r="65" spans="1:4" ht="15.75" x14ac:dyDescent="0.25">
      <c r="A65" s="5" t="s">
        <v>24</v>
      </c>
      <c r="B65" s="11">
        <f>B62+B59+B57+B53+B51+B45+B38+B33+B31+B29+B22+B43</f>
        <v>2197478.4025399997</v>
      </c>
      <c r="C65" s="11">
        <f>C62+C59+C57+C53+C51+C45+C38+C33+C31+C29+C22+C43</f>
        <v>1778789.03361</v>
      </c>
      <c r="D65" s="16">
        <f>C65/B65*100</f>
        <v>80.946826669784372</v>
      </c>
    </row>
    <row r="66" spans="1:4" ht="15.75" x14ac:dyDescent="0.25">
      <c r="A66" s="5" t="s">
        <v>25</v>
      </c>
      <c r="B66" s="11">
        <f>B19-B65</f>
        <v>-173485.45192999975</v>
      </c>
      <c r="C66" s="11">
        <f>C19-C65</f>
        <v>-58444.24365000031</v>
      </c>
      <c r="D66" s="11"/>
    </row>
  </sheetData>
  <mergeCells count="1">
    <mergeCell ref="A1:D1"/>
  </mergeCells>
  <phoneticPr fontId="8" type="noConversion"/>
  <pageMargins left="0.70866141732283472" right="0" top="0" bottom="0" header="0" footer="0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2022-11-07T04:34:26Z</dcterms:modified>
</cp:coreProperties>
</file>