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ОИ документы с 25 мая 2022 года\Бюджет 2024-2026\"/>
    </mc:Choice>
  </mc:AlternateContent>
  <xr:revisionPtr revIDLastSave="0" documentId="13_ncr:1_{13DE8A17-E075-4786-AA42-E3791063462C}" xr6:coauthVersionLast="45" xr6:coauthVersionMax="45" xr10:uidLastSave="{00000000-0000-0000-0000-000000000000}"/>
  <bookViews>
    <workbookView xWindow="-120" yWindow="-120" windowWidth="29040" windowHeight="15840" xr2:uid="{8015CEF8-4024-46FC-AA7C-B4C7B55CCD55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2" i="1" l="1"/>
  <c r="H57" i="1"/>
  <c r="H55" i="1"/>
  <c r="H54" i="1"/>
  <c r="H52" i="1"/>
  <c r="H51" i="1"/>
  <c r="H50" i="1"/>
  <c r="H49" i="1"/>
  <c r="H48" i="1"/>
  <c r="H47" i="1"/>
  <c r="H46" i="1"/>
  <c r="H45" i="1"/>
  <c r="H44" i="1"/>
  <c r="G62" i="1"/>
  <c r="G57" i="1"/>
  <c r="G55" i="1"/>
  <c r="G54" i="1"/>
  <c r="G52" i="1"/>
  <c r="G51" i="1"/>
  <c r="G50" i="1"/>
  <c r="G49" i="1"/>
  <c r="G48" i="1"/>
  <c r="G47" i="1"/>
  <c r="G46" i="1"/>
  <c r="G45" i="1"/>
  <c r="G44" i="1"/>
  <c r="F62" i="1" l="1"/>
  <c r="F57" i="1"/>
  <c r="F55" i="1"/>
  <c r="F54" i="1"/>
  <c r="F53" i="1"/>
  <c r="F52" i="1"/>
  <c r="F51" i="1"/>
  <c r="F50" i="1"/>
  <c r="F49" i="1"/>
  <c r="F48" i="1"/>
  <c r="F47" i="1"/>
  <c r="F46" i="1"/>
  <c r="F45" i="1"/>
  <c r="F44" i="1"/>
  <c r="E62" i="1" l="1"/>
  <c r="E57" i="1"/>
  <c r="E55" i="1"/>
  <c r="E54" i="1"/>
  <c r="E53" i="1"/>
  <c r="E52" i="1"/>
  <c r="E51" i="1"/>
  <c r="E50" i="1"/>
  <c r="E49" i="1"/>
  <c r="E48" i="1"/>
  <c r="E47" i="1"/>
  <c r="E46" i="1"/>
  <c r="E45" i="1"/>
  <c r="E44" i="1"/>
  <c r="C62" i="1"/>
  <c r="C57" i="1"/>
  <c r="C55" i="1"/>
  <c r="C54" i="1"/>
  <c r="C52" i="1"/>
  <c r="C51" i="1"/>
  <c r="C50" i="1"/>
  <c r="C49" i="1"/>
  <c r="C48" i="1"/>
  <c r="C47" i="1"/>
  <c r="C46" i="1"/>
  <c r="C45" i="1"/>
  <c r="C44" i="1"/>
  <c r="C43" i="1"/>
  <c r="B62" i="1"/>
  <c r="B58" i="1"/>
  <c r="B57" i="1"/>
  <c r="B55" i="1"/>
  <c r="B54" i="1"/>
  <c r="B53" i="1"/>
  <c r="B52" i="1"/>
  <c r="B51" i="1"/>
  <c r="B50" i="1"/>
  <c r="B49" i="1"/>
  <c r="B48" i="1"/>
  <c r="B47" i="1"/>
  <c r="B46" i="1"/>
  <c r="B45" i="1"/>
  <c r="B44" i="1"/>
  <c r="H30" i="1"/>
  <c r="H29" i="1"/>
  <c r="H28" i="1"/>
  <c r="H27" i="1"/>
  <c r="H26" i="1"/>
  <c r="H24" i="1"/>
  <c r="H23" i="1"/>
  <c r="H22" i="1"/>
  <c r="H21" i="1"/>
  <c r="H19" i="1"/>
  <c r="H18" i="1"/>
  <c r="H17" i="1"/>
  <c r="H16" i="1"/>
  <c r="H1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7" i="1"/>
  <c r="G16" i="1"/>
  <c r="G15" i="1"/>
  <c r="E32" i="1"/>
  <c r="E31" i="1"/>
  <c r="E30" i="1"/>
  <c r="E28" i="1"/>
  <c r="E27" i="1"/>
  <c r="E26" i="1"/>
  <c r="E25" i="1"/>
  <c r="E24" i="1"/>
  <c r="E23" i="1"/>
  <c r="E22" i="1"/>
  <c r="E21" i="1"/>
  <c r="E17" i="1"/>
  <c r="E16" i="1"/>
  <c r="E15" i="1"/>
  <c r="B41" i="1" l="1"/>
  <c r="C179" i="1"/>
  <c r="B179" i="1"/>
  <c r="C177" i="1"/>
  <c r="B177" i="1"/>
  <c r="I145" i="1" l="1"/>
  <c r="H145" i="1"/>
  <c r="G145" i="1"/>
  <c r="F145" i="1"/>
  <c r="E145" i="1"/>
  <c r="D145" i="1"/>
  <c r="C145" i="1"/>
  <c r="B145" i="1"/>
  <c r="I143" i="1"/>
  <c r="H143" i="1"/>
  <c r="G143" i="1"/>
  <c r="F143" i="1"/>
  <c r="E143" i="1"/>
  <c r="D143" i="1"/>
  <c r="C143" i="1"/>
  <c r="B143" i="1"/>
  <c r="C110" i="1"/>
  <c r="I110" i="1"/>
  <c r="H110" i="1"/>
  <c r="G110" i="1"/>
  <c r="F110" i="1"/>
  <c r="E110" i="1"/>
  <c r="D110" i="1"/>
  <c r="B110" i="1"/>
  <c r="I108" i="1"/>
  <c r="H108" i="1"/>
  <c r="G108" i="1"/>
  <c r="F108" i="1"/>
  <c r="E108" i="1"/>
  <c r="D108" i="1"/>
  <c r="C108" i="1"/>
  <c r="B108" i="1"/>
  <c r="C11" i="1"/>
  <c r="B13" i="1"/>
  <c r="B11" i="1" s="1"/>
  <c r="C13" i="1"/>
  <c r="G13" i="1"/>
  <c r="G11" i="1" s="1"/>
  <c r="D34" i="1"/>
  <c r="F34" i="1"/>
  <c r="B39" i="1"/>
  <c r="C75" i="1"/>
  <c r="C73" i="1" s="1"/>
  <c r="D75" i="1"/>
  <c r="D73" i="1" s="1"/>
  <c r="E75" i="1"/>
  <c r="E73" i="1" s="1"/>
  <c r="F75" i="1"/>
  <c r="F73" i="1" s="1"/>
  <c r="G75" i="1"/>
  <c r="G73" i="1" s="1"/>
  <c r="H75" i="1"/>
  <c r="H73" i="1" s="1"/>
  <c r="I75" i="1"/>
  <c r="I73" i="1" s="1"/>
  <c r="B75" i="1"/>
  <c r="B73" i="1" s="1"/>
  <c r="E41" i="1" l="1"/>
  <c r="E39" i="1" s="1"/>
  <c r="F41" i="1"/>
  <c r="F39" i="1" s="1"/>
  <c r="I41" i="1" l="1"/>
  <c r="I39" i="1" s="1"/>
  <c r="G41" i="1" l="1"/>
  <c r="G39" i="1" s="1"/>
  <c r="H41" i="1"/>
  <c r="H39" i="1" s="1"/>
  <c r="D25" i="1"/>
  <c r="D13" i="1" s="1"/>
  <c r="D11" i="1" s="1"/>
  <c r="F13" i="1"/>
  <c r="F11" i="1" s="1"/>
  <c r="E13" i="1" l="1"/>
  <c r="E11" i="1" s="1"/>
  <c r="H25" i="1"/>
  <c r="H13" i="1" s="1"/>
  <c r="H11" i="1" s="1"/>
  <c r="I13" i="1"/>
  <c r="I11" i="1" s="1"/>
  <c r="C53" i="1"/>
  <c r="C41" i="1" s="1"/>
  <c r="C39" i="1" s="1"/>
  <c r="D41" i="1"/>
  <c r="D39" i="1" s="1"/>
</calcChain>
</file>

<file path=xl/sharedStrings.xml><?xml version="1.0" encoding="utf-8"?>
<sst xmlns="http://schemas.openxmlformats.org/spreadsheetml/2006/main" count="215" uniqueCount="54">
  <si>
    <t>Показатель</t>
  </si>
  <si>
    <t>2021 год (факт)</t>
  </si>
  <si>
    <t>2022 год (факт)</t>
  </si>
  <si>
    <t>2024 год</t>
  </si>
  <si>
    <t>2026 год</t>
  </si>
  <si>
    <t>консервативный</t>
  </si>
  <si>
    <t>базовый</t>
  </si>
  <si>
    <t>целевой</t>
  </si>
  <si>
    <t>ПОКАЗАТЕЛИ ФИНАНСОВОГО ОБЕСПЕЧЕНИЯ</t>
  </si>
  <si>
    <t>РАСХОДЫ бюджета - всего</t>
  </si>
  <si>
    <t>расходы на реализацию муниципальных программ - всего</t>
  </si>
  <si>
    <t xml:space="preserve">   из них:</t>
  </si>
  <si>
    <t xml:space="preserve">   в том числе: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</si>
  <si>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</si>
  <si>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</si>
  <si>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</si>
  <si>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"Поддержка социально-ориентированных некоммерческих организаций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</si>
  <si>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</si>
  <si>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</si>
  <si>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</si>
  <si>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«Развитие муниципального управления в муниципальном районе Мелеузовский район Республики Башкортостан»</t>
  </si>
  <si>
    <t>Муниципальная программа «Развитие системы жилищно-коммунального хозяйства, строительного комплекса, землеустройства и экологии муниципального района Мелеузовский район Республики Башкортостан»</t>
  </si>
  <si>
    <t>Муниципальная программа «Дорожное хозяйство и транспортное обслуживание муниципального района Мелеузовский район Республики Башкортостан»</t>
  </si>
  <si>
    <t>Муниципальная программа «Снижение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Башкортостан»</t>
  </si>
  <si>
    <t>Муниципальная программа «Обеспечение общественной безопасности в муниципальном районе Мелеузовский район Республики Башкортостан»</t>
  </si>
  <si>
    <t>Муниципальная программа «Реализация государственной национальной политики в муниципальном районе Мелеузовский район Республики Башкортостан»</t>
  </si>
  <si>
    <t>Муниципальная программа "Использование и охрана земель на территории муниципального района Мелеузовский район Республики Башкортостан"</t>
  </si>
  <si>
    <t>Муниципальная программа "Формирование законопослушного поведения участников дорожного движения в муниципальном районе Мелеузовский район Республики Башкортостан"</t>
  </si>
  <si>
    <t>непрограммные расходы</t>
  </si>
  <si>
    <t>Муниципальная программа «Развитие торговли в муниципальном районе Мелеузовский район Республики Башкортостан»</t>
  </si>
  <si>
    <t>Муниципальная программа «Укрепление единства российской нации и этнокультурное развитие народов в муниципальном районе Мелеузовский район Республики Башкортостан»</t>
  </si>
  <si>
    <t>Муниципальная программа "Комплексное развитие сельских территорий муниципального района Мелеузовский район Республики Башкортостан"</t>
  </si>
  <si>
    <t>2027 год</t>
  </si>
  <si>
    <t>2028 год</t>
  </si>
  <si>
    <t>Муниципальная программа "Здоровый муниципалитет в муниципальном районе Мелеузовский район Республики Башкортостан"</t>
  </si>
  <si>
    <t>Приложение № 2</t>
  </si>
  <si>
    <t>к постановлению главы Администрации муниципального</t>
  </si>
  <si>
    <t>района Мелеузовский район Республики Башкортостан</t>
  </si>
  <si>
    <t>2029 год</t>
  </si>
  <si>
    <t xml:space="preserve">2025 год </t>
  </si>
  <si>
    <t>2030 год</t>
  </si>
  <si>
    <t>2031 год</t>
  </si>
  <si>
    <t>2032 год</t>
  </si>
  <si>
    <t xml:space="preserve">2033 год </t>
  </si>
  <si>
    <t>2034 год</t>
  </si>
  <si>
    <t>2035 год</t>
  </si>
  <si>
    <t xml:space="preserve">2036 год </t>
  </si>
  <si>
    <t>муниципальных программ муниципального района Мелеузовский район Республики Башкортостан на период их действия</t>
  </si>
  <si>
    <t>2023 год (факт)</t>
  </si>
  <si>
    <t>2025 год</t>
  </si>
  <si>
    <t xml:space="preserve">2028 год </t>
  </si>
  <si>
    <t>2033 год</t>
  </si>
  <si>
    <t>2036 год</t>
  </si>
  <si>
    <t>от 08 февраля 2024 года № 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</si>
</sst>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_-* #,##0.0\ _₽_-;\-* #,##0.0\ _₽_-;_-* &quot;-&quot;?\ _₽_-;_-@_-"/>
    <numFmt numFmtId="166" formatCode="_-* #,##0.0_р_._-;\-* #,##0.0_р_._-;_-* &quot;-&quot;_р_._-;_-@_-"/>
    <numFmt numFmtId="167" formatCode="_-* #,##0_р_._-;\-* #,##0_р_._-;_-* &quot;-&quot;_р_._-;_-@_-"/>
    <numFmt numFmtId="168" formatCode="0.0"/>
    <numFmt numFmtId="169" formatCode="#,##0.0_ ;\-#,##0.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164" fontId="1" fillId="0" borderId="5" xfId="0" applyNumberFormat="1" applyFont="1" applyFill="1" applyBorder="1" applyAlignment="1">
      <alignment vertical="top" wrapText="1"/>
    </xf>
    <xf numFmtId="0" fontId="1" fillId="0" borderId="0" xfId="0" applyFont="1" applyFill="1"/>
    <xf numFmtId="0" fontId="1" fillId="0" borderId="0" xfId="0" applyFont="1" applyFill="1" applyAlignment="1">
      <alignment vertical="top" wrapText="1"/>
    </xf>
    <xf numFmtId="0" fontId="3" fillId="0" borderId="0" xfId="0" applyFont="1" applyFill="1"/>
    <xf numFmtId="164" fontId="4" fillId="0" borderId="5" xfId="0" applyNumberFormat="1" applyFont="1" applyFill="1" applyBorder="1"/>
    <xf numFmtId="164" fontId="3" fillId="0" borderId="5" xfId="0" applyNumberFormat="1" applyFont="1" applyFill="1" applyBorder="1"/>
    <xf numFmtId="165" fontId="3" fillId="0" borderId="5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right" vertical="center" wrapText="1"/>
    </xf>
    <xf numFmtId="166" fontId="3" fillId="0" borderId="5" xfId="0" applyNumberFormat="1" applyFont="1" applyFill="1" applyBorder="1" applyAlignment="1">
      <alignment horizontal="right" vertical="center" wrapText="1"/>
    </xf>
    <xf numFmtId="164" fontId="3" fillId="0" borderId="7" xfId="0" applyNumberFormat="1" applyFont="1" applyFill="1" applyBorder="1" applyAlignment="1">
      <alignment horizontal="right" vertical="top" wrapText="1"/>
    </xf>
    <xf numFmtId="164" fontId="3" fillId="0" borderId="4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vertical="top" wrapText="1"/>
    </xf>
    <xf numFmtId="168" fontId="1" fillId="0" borderId="5" xfId="0" applyNumberFormat="1" applyFont="1" applyFill="1" applyBorder="1"/>
    <xf numFmtId="164" fontId="3" fillId="0" borderId="5" xfId="0" applyNumberFormat="1" applyFont="1" applyFill="1" applyBorder="1" applyAlignment="1">
      <alignment horizontal="right" vertical="center"/>
    </xf>
    <xf numFmtId="164" fontId="3" fillId="0" borderId="6" xfId="0" applyNumberFormat="1" applyFont="1" applyFill="1" applyBorder="1" applyAlignment="1">
      <alignment horizontal="right" vertical="center" wrapText="1"/>
    </xf>
    <xf numFmtId="164" fontId="3" fillId="0" borderId="5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vertical="top" wrapText="1"/>
    </xf>
    <xf numFmtId="164" fontId="3" fillId="0" borderId="5" xfId="0" applyNumberFormat="1" applyFont="1" applyFill="1" applyBorder="1" applyAlignment="1">
      <alignment vertical="top"/>
    </xf>
    <xf numFmtId="164" fontId="1" fillId="0" borderId="5" xfId="0" applyNumberFormat="1" applyFont="1" applyFill="1" applyBorder="1"/>
    <xf numFmtId="164" fontId="4" fillId="0" borderId="0" xfId="0" applyNumberFormat="1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vertical="top" wrapText="1"/>
    </xf>
    <xf numFmtId="164" fontId="1" fillId="0" borderId="0" xfId="0" applyNumberFormat="1" applyFont="1" applyFill="1" applyBorder="1"/>
    <xf numFmtId="0" fontId="1" fillId="0" borderId="0" xfId="0" applyFont="1" applyFill="1" applyBorder="1"/>
    <xf numFmtId="0" fontId="4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horizontal="right" vertical="top" wrapText="1"/>
    </xf>
    <xf numFmtId="164" fontId="3" fillId="0" borderId="5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164" fontId="3" fillId="0" borderId="5" xfId="0" applyNumberFormat="1" applyFont="1" applyFill="1" applyBorder="1" applyAlignment="1">
      <alignment horizontal="right" vertical="top" wrapText="1"/>
    </xf>
    <xf numFmtId="0" fontId="4" fillId="0" borderId="0" xfId="0" applyFont="1" applyFill="1"/>
    <xf numFmtId="167" fontId="5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Border="1" applyAlignment="1">
      <alignment vertical="top"/>
    </xf>
    <xf numFmtId="167" fontId="6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9" fontId="3" fillId="0" borderId="5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F7563-23D1-48E9-B69F-C108B4162BF5}">
  <dimension ref="A1:L201"/>
  <sheetViews>
    <sheetView tabSelected="1" workbookViewId="0">
      <selection activeCell="L4" sqref="L4"/>
    </sheetView>
  </sheetViews>
  <sheetFormatPr defaultRowHeight="15" x14ac:dyDescent="0.25"/>
  <cols>
    <col min="1" max="1" width="117.5703125" style="3" customWidth="1"/>
    <col min="2" max="2" width="11.85546875" style="2" bestFit="1" customWidth="1"/>
    <col min="3" max="3" width="13.85546875" style="2" customWidth="1"/>
    <col min="4" max="8" width="11.85546875" style="2" bestFit="1" customWidth="1"/>
    <col min="9" max="9" width="13.140625" style="2" bestFit="1" customWidth="1"/>
    <col min="10" max="12" width="11.85546875" style="2" bestFit="1" customWidth="1"/>
    <col min="13" max="16384" width="9.140625" style="2"/>
  </cols>
  <sheetData>
    <row r="1" spans="1:12" x14ac:dyDescent="0.25">
      <c r="E1" s="2" t="s">
        <v>35</v>
      </c>
    </row>
    <row r="2" spans="1:12" x14ac:dyDescent="0.25">
      <c r="E2" s="2" t="s">
        <v>36</v>
      </c>
    </row>
    <row r="3" spans="1:12" x14ac:dyDescent="0.25">
      <c r="E3" s="2" t="s">
        <v>37</v>
      </c>
    </row>
    <row r="4" spans="1:12" x14ac:dyDescent="0.25">
      <c r="E4" s="2" t="s">
        <v>53</v>
      </c>
    </row>
    <row r="6" spans="1:12" x14ac:dyDescent="0.25">
      <c r="A6" s="65" t="s">
        <v>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x14ac:dyDescent="0.25">
      <c r="A7" s="65" t="s">
        <v>47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9" spans="1:12" s="4" customFormat="1" x14ac:dyDescent="0.25">
      <c r="A9" s="54" t="s">
        <v>0</v>
      </c>
      <c r="B9" s="66" t="s">
        <v>1</v>
      </c>
      <c r="C9" s="66" t="s">
        <v>2</v>
      </c>
      <c r="D9" s="68" t="s">
        <v>48</v>
      </c>
      <c r="E9" s="57" t="s">
        <v>3</v>
      </c>
      <c r="F9" s="58"/>
      <c r="G9" s="58"/>
      <c r="H9" s="63" t="s">
        <v>49</v>
      </c>
      <c r="I9" s="62"/>
      <c r="J9" s="56"/>
      <c r="K9" s="56"/>
      <c r="L9" s="56"/>
    </row>
    <row r="10" spans="1:12" s="4" customFormat="1" ht="28.5" customHeight="1" x14ac:dyDescent="0.25">
      <c r="A10" s="55"/>
      <c r="B10" s="67"/>
      <c r="C10" s="67"/>
      <c r="D10" s="69"/>
      <c r="E10" s="52" t="s">
        <v>5</v>
      </c>
      <c r="F10" s="52" t="s">
        <v>6</v>
      </c>
      <c r="G10" s="52" t="s">
        <v>7</v>
      </c>
      <c r="H10" s="52" t="s">
        <v>5</v>
      </c>
      <c r="I10" s="52" t="s">
        <v>6</v>
      </c>
      <c r="J10" s="48"/>
      <c r="K10" s="48"/>
      <c r="L10" s="48"/>
    </row>
    <row r="11" spans="1:12" s="44" customFormat="1" ht="14.25" x14ac:dyDescent="0.2">
      <c r="A11" s="29" t="s">
        <v>9</v>
      </c>
      <c r="B11" s="5">
        <f>B13+B34</f>
        <v>2270998.4</v>
      </c>
      <c r="C11" s="5">
        <f t="shared" ref="C11:I11" si="0">C13+C34</f>
        <v>2183217.9999999995</v>
      </c>
      <c r="D11" s="5">
        <f t="shared" si="0"/>
        <v>2326712.5000000005</v>
      </c>
      <c r="E11" s="5">
        <f t="shared" si="0"/>
        <v>2422799.3629600005</v>
      </c>
      <c r="F11" s="5">
        <f t="shared" si="0"/>
        <v>2456109.9</v>
      </c>
      <c r="G11" s="5">
        <f t="shared" si="0"/>
        <v>2552441.3456780002</v>
      </c>
      <c r="H11" s="5">
        <f t="shared" si="0"/>
        <v>2341912.7244019997</v>
      </c>
      <c r="I11" s="5">
        <f t="shared" si="0"/>
        <v>2370477.3000000003</v>
      </c>
      <c r="J11" s="20"/>
      <c r="K11" s="20"/>
      <c r="L11" s="20"/>
    </row>
    <row r="12" spans="1:12" s="4" customFormat="1" x14ac:dyDescent="0.25">
      <c r="A12" s="30" t="s">
        <v>12</v>
      </c>
      <c r="B12" s="6"/>
      <c r="C12" s="7"/>
      <c r="D12" s="6"/>
      <c r="E12" s="6"/>
      <c r="F12" s="6"/>
      <c r="G12" s="6"/>
      <c r="H12" s="6"/>
      <c r="I12" s="6"/>
      <c r="J12" s="21"/>
      <c r="K12" s="21"/>
      <c r="L12" s="21"/>
    </row>
    <row r="13" spans="1:12" s="45" customFormat="1" x14ac:dyDescent="0.25">
      <c r="A13" s="31" t="s">
        <v>10</v>
      </c>
      <c r="B13" s="8">
        <f>SUM(B15:B33)</f>
        <v>2270998.4</v>
      </c>
      <c r="C13" s="9">
        <f>SUM(C15:C33)</f>
        <v>2183217.9999999995</v>
      </c>
      <c r="D13" s="14">
        <f t="shared" ref="D13:I13" si="1">SUM(D15:D33)</f>
        <v>2326712.5000000005</v>
      </c>
      <c r="E13" s="14">
        <f>SUM(E15:E33)</f>
        <v>2422799.3629600005</v>
      </c>
      <c r="F13" s="14">
        <f t="shared" si="1"/>
        <v>2456109.9</v>
      </c>
      <c r="G13" s="14">
        <f t="shared" si="1"/>
        <v>2552441.3456780002</v>
      </c>
      <c r="H13" s="14">
        <f t="shared" si="1"/>
        <v>2308714.7244019997</v>
      </c>
      <c r="I13" s="14">
        <f t="shared" si="1"/>
        <v>2336874.3000000003</v>
      </c>
      <c r="J13" s="22"/>
      <c r="K13" s="22"/>
      <c r="L13" s="22"/>
    </row>
    <row r="14" spans="1:12" s="45" customFormat="1" x14ac:dyDescent="0.25">
      <c r="A14" s="31" t="s">
        <v>11</v>
      </c>
      <c r="B14" s="8"/>
      <c r="C14" s="9"/>
      <c r="D14" s="14"/>
      <c r="E14" s="14"/>
      <c r="F14" s="14"/>
      <c r="G14" s="14"/>
      <c r="H14" s="14"/>
      <c r="I14" s="14"/>
      <c r="J14" s="22"/>
      <c r="K14" s="22"/>
      <c r="L14" s="22"/>
    </row>
    <row r="15" spans="1:12" s="45" customFormat="1" ht="34.5" customHeight="1" x14ac:dyDescent="0.25">
      <c r="A15" s="31" t="s">
        <v>13</v>
      </c>
      <c r="B15" s="8">
        <v>1301076.8999999999</v>
      </c>
      <c r="C15" s="8">
        <v>1338966.3999999999</v>
      </c>
      <c r="D15" s="15">
        <v>1426058.8</v>
      </c>
      <c r="E15" s="15">
        <f>F15*0.9864</f>
        <v>1528952.3539200001</v>
      </c>
      <c r="F15" s="15">
        <v>1550032.8</v>
      </c>
      <c r="G15" s="8">
        <f>F15*1.03922</f>
        <v>1610825.086416</v>
      </c>
      <c r="H15" s="8">
        <f>I15*0.98794</f>
        <v>1521492.8040400001</v>
      </c>
      <c r="I15" s="8">
        <v>1540066</v>
      </c>
      <c r="J15" s="23"/>
      <c r="K15" s="23"/>
      <c r="L15" s="23"/>
    </row>
    <row r="16" spans="1:12" s="45" customFormat="1" ht="36.75" customHeight="1" x14ac:dyDescent="0.25">
      <c r="A16" s="31" t="s">
        <v>14</v>
      </c>
      <c r="B16" s="10">
        <v>110132.7</v>
      </c>
      <c r="C16" s="10">
        <v>147905.70000000001</v>
      </c>
      <c r="D16" s="10">
        <v>179123.3</v>
      </c>
      <c r="E16" s="10">
        <f t="shared" ref="E16:E32" si="2">F16*0.9864</f>
        <v>194828.796</v>
      </c>
      <c r="F16" s="40">
        <v>197515</v>
      </c>
      <c r="G16" s="43">
        <f t="shared" ref="G16:G34" si="3">F16*1.03922</f>
        <v>205261.53830000001</v>
      </c>
      <c r="H16" s="43">
        <f t="shared" ref="H16:H30" si="4">I16*0.98794</f>
        <v>188885.23654000001</v>
      </c>
      <c r="I16" s="16">
        <v>191191</v>
      </c>
      <c r="J16" s="24"/>
      <c r="K16" s="24"/>
      <c r="L16" s="25"/>
    </row>
    <row r="17" spans="1:12" s="45" customFormat="1" ht="35.25" customHeight="1" x14ac:dyDescent="0.25">
      <c r="A17" s="31" t="s">
        <v>15</v>
      </c>
      <c r="B17" s="11">
        <v>67172.600000000006</v>
      </c>
      <c r="C17" s="11">
        <v>57075</v>
      </c>
      <c r="D17" s="11">
        <v>64350.5</v>
      </c>
      <c r="E17" s="11">
        <f t="shared" si="2"/>
        <v>71751.722399999999</v>
      </c>
      <c r="F17" s="41">
        <v>72741</v>
      </c>
      <c r="G17" s="41">
        <f t="shared" si="3"/>
        <v>75593.902020000009</v>
      </c>
      <c r="H17" s="41">
        <f t="shared" si="4"/>
        <v>71863.743539999996</v>
      </c>
      <c r="I17" s="41">
        <v>72741</v>
      </c>
      <c r="J17" s="42"/>
      <c r="K17" s="42"/>
      <c r="L17" s="46"/>
    </row>
    <row r="18" spans="1:12" s="45" customFormat="1" ht="32.25" customHeight="1" x14ac:dyDescent="0.25">
      <c r="A18" s="31" t="s">
        <v>16</v>
      </c>
      <c r="B18" s="11">
        <v>0</v>
      </c>
      <c r="C18" s="11">
        <v>1029</v>
      </c>
      <c r="D18" s="11">
        <v>1161</v>
      </c>
      <c r="E18" s="11">
        <v>1430</v>
      </c>
      <c r="F18" s="41">
        <v>1430</v>
      </c>
      <c r="G18" s="41">
        <v>1488.9</v>
      </c>
      <c r="H18" s="43">
        <f t="shared" si="4"/>
        <v>1412.7542000000001</v>
      </c>
      <c r="I18" s="41">
        <v>1430</v>
      </c>
      <c r="J18" s="42"/>
      <c r="K18" s="24"/>
      <c r="L18" s="46"/>
    </row>
    <row r="19" spans="1:12" s="45" customFormat="1" ht="34.5" customHeight="1" x14ac:dyDescent="0.25">
      <c r="A19" s="31" t="s">
        <v>17</v>
      </c>
      <c r="B19" s="11">
        <v>7235.6</v>
      </c>
      <c r="C19" s="11">
        <v>3990.9</v>
      </c>
      <c r="D19" s="11">
        <v>4599.2</v>
      </c>
      <c r="E19" s="11">
        <v>3000</v>
      </c>
      <c r="F19" s="41">
        <v>3000</v>
      </c>
      <c r="G19" s="41">
        <f t="shared" si="3"/>
        <v>3117.6600000000003</v>
      </c>
      <c r="H19" s="43">
        <f t="shared" si="4"/>
        <v>2963.82</v>
      </c>
      <c r="I19" s="41">
        <v>3000</v>
      </c>
      <c r="J19" s="42"/>
      <c r="K19" s="24"/>
      <c r="L19" s="46"/>
    </row>
    <row r="20" spans="1:12" s="47" customFormat="1" ht="33.75" customHeight="1" x14ac:dyDescent="0.25">
      <c r="A20" s="31" t="s">
        <v>18</v>
      </c>
      <c r="B20" s="11">
        <v>8302.2999999999993</v>
      </c>
      <c r="C20" s="11">
        <v>8672.6</v>
      </c>
      <c r="D20" s="16">
        <v>8504.2000000000007</v>
      </c>
      <c r="E20" s="16">
        <v>8849</v>
      </c>
      <c r="F20" s="16">
        <v>8941</v>
      </c>
      <c r="G20" s="16">
        <f t="shared" si="3"/>
        <v>9291.6660200000006</v>
      </c>
      <c r="H20" s="16">
        <v>8856.2999999999993</v>
      </c>
      <c r="I20" s="16">
        <v>8941</v>
      </c>
      <c r="J20" s="25"/>
      <c r="K20" s="25"/>
      <c r="L20" s="25"/>
    </row>
    <row r="21" spans="1:12" s="45" customFormat="1" ht="19.5" customHeight="1" x14ac:dyDescent="0.25">
      <c r="A21" s="31" t="s">
        <v>19</v>
      </c>
      <c r="B21" s="11">
        <v>155460.4</v>
      </c>
      <c r="C21" s="11">
        <v>177071.3</v>
      </c>
      <c r="D21" s="11">
        <v>169926.8</v>
      </c>
      <c r="E21" s="11">
        <f t="shared" si="2"/>
        <v>172532.70360000001</v>
      </c>
      <c r="F21" s="41">
        <v>174911.5</v>
      </c>
      <c r="G21" s="41">
        <f t="shared" si="3"/>
        <v>181771.52903000001</v>
      </c>
      <c r="H21" s="41">
        <f t="shared" si="4"/>
        <v>168550.96149000002</v>
      </c>
      <c r="I21" s="41">
        <v>170608.5</v>
      </c>
      <c r="J21" s="42"/>
      <c r="K21" s="42"/>
      <c r="L21" s="46"/>
    </row>
    <row r="22" spans="1:12" s="45" customFormat="1" ht="35.25" customHeight="1" x14ac:dyDescent="0.25">
      <c r="A22" s="32" t="s">
        <v>20</v>
      </c>
      <c r="B22" s="11">
        <v>97626</v>
      </c>
      <c r="C22" s="11">
        <v>107265.4</v>
      </c>
      <c r="D22" s="11">
        <v>126855.1</v>
      </c>
      <c r="E22" s="11">
        <f t="shared" si="2"/>
        <v>131333.93208000003</v>
      </c>
      <c r="F22" s="41">
        <v>133144.70000000001</v>
      </c>
      <c r="G22" s="41">
        <f t="shared" si="3"/>
        <v>138366.63513400001</v>
      </c>
      <c r="H22" s="41">
        <f t="shared" si="4"/>
        <v>125855.45489200001</v>
      </c>
      <c r="I22" s="41">
        <v>127391.8</v>
      </c>
      <c r="J22" s="42"/>
      <c r="K22" s="42"/>
      <c r="L22" s="46"/>
    </row>
    <row r="23" spans="1:12" s="45" customFormat="1" ht="35.25" customHeight="1" x14ac:dyDescent="0.25">
      <c r="A23" s="32" t="s">
        <v>21</v>
      </c>
      <c r="B23" s="11">
        <v>318962.40000000002</v>
      </c>
      <c r="C23" s="11">
        <v>172268</v>
      </c>
      <c r="D23" s="11">
        <v>179437.5</v>
      </c>
      <c r="E23" s="11">
        <f t="shared" si="2"/>
        <v>150606.01800000001</v>
      </c>
      <c r="F23" s="41">
        <v>152682.5</v>
      </c>
      <c r="G23" s="41">
        <f t="shared" si="3"/>
        <v>158670.70765</v>
      </c>
      <c r="H23" s="41">
        <f t="shared" si="4"/>
        <v>96530.333077999996</v>
      </c>
      <c r="I23" s="41">
        <v>97708.7</v>
      </c>
      <c r="J23" s="42"/>
      <c r="K23" s="42"/>
      <c r="L23" s="46"/>
    </row>
    <row r="24" spans="1:12" s="45" customFormat="1" ht="33.75" customHeight="1" x14ac:dyDescent="0.25">
      <c r="A24" s="32" t="s">
        <v>22</v>
      </c>
      <c r="B24" s="11">
        <v>186850.8</v>
      </c>
      <c r="C24" s="11">
        <v>145304.29999999999</v>
      </c>
      <c r="D24" s="11">
        <v>138635.29999999999</v>
      </c>
      <c r="E24" s="11">
        <f t="shared" si="2"/>
        <v>136209.31271999999</v>
      </c>
      <c r="F24" s="41">
        <v>138087.29999999999</v>
      </c>
      <c r="G24" s="41">
        <f t="shared" si="3"/>
        <v>143503.08390599999</v>
      </c>
      <c r="H24" s="41">
        <f t="shared" si="4"/>
        <v>108014.64160800001</v>
      </c>
      <c r="I24" s="41">
        <v>109333.2</v>
      </c>
      <c r="J24" s="42"/>
      <c r="K24" s="42"/>
      <c r="L24" s="46"/>
    </row>
    <row r="25" spans="1:12" s="45" customFormat="1" ht="18.75" customHeight="1" x14ac:dyDescent="0.25">
      <c r="A25" s="32" t="s">
        <v>29</v>
      </c>
      <c r="B25" s="11">
        <v>0</v>
      </c>
      <c r="C25" s="11">
        <v>0</v>
      </c>
      <c r="D25" s="11">
        <f t="shared" ref="D25:D34" si="5">E25*0.94</f>
        <v>0</v>
      </c>
      <c r="E25" s="11">
        <f t="shared" si="2"/>
        <v>0</v>
      </c>
      <c r="F25" s="11">
        <v>0</v>
      </c>
      <c r="G25" s="43">
        <f t="shared" si="3"/>
        <v>0</v>
      </c>
      <c r="H25" s="43">
        <f t="shared" si="4"/>
        <v>0</v>
      </c>
      <c r="I25" s="43">
        <v>0</v>
      </c>
      <c r="J25" s="24"/>
      <c r="K25" s="24"/>
      <c r="L25" s="24"/>
    </row>
    <row r="26" spans="1:12" s="45" customFormat="1" ht="32.25" customHeight="1" x14ac:dyDescent="0.25">
      <c r="A26" s="32" t="s">
        <v>23</v>
      </c>
      <c r="B26" s="11">
        <v>6483.1</v>
      </c>
      <c r="C26" s="11">
        <v>8576.7999999999993</v>
      </c>
      <c r="D26" s="11">
        <v>8181.6</v>
      </c>
      <c r="E26" s="11">
        <f t="shared" si="2"/>
        <v>8249.2632000000012</v>
      </c>
      <c r="F26" s="41">
        <v>8363</v>
      </c>
      <c r="G26" s="41">
        <f t="shared" si="3"/>
        <v>8690.9968600000011</v>
      </c>
      <c r="H26" s="43">
        <f t="shared" si="4"/>
        <v>8262.1422199999997</v>
      </c>
      <c r="I26" s="41">
        <v>8363</v>
      </c>
      <c r="J26" s="42"/>
      <c r="K26" s="24"/>
      <c r="L26" s="46"/>
    </row>
    <row r="27" spans="1:12" s="47" customFormat="1" ht="33.75" customHeight="1" x14ac:dyDescent="0.25">
      <c r="A27" s="32" t="s">
        <v>24</v>
      </c>
      <c r="B27" s="11">
        <v>641.4</v>
      </c>
      <c r="C27" s="11">
        <v>4088.1</v>
      </c>
      <c r="D27" s="11">
        <v>4083.6</v>
      </c>
      <c r="E27" s="11">
        <f t="shared" si="2"/>
        <v>4065.3489599999998</v>
      </c>
      <c r="F27" s="11">
        <v>4121.3999999999996</v>
      </c>
      <c r="G27" s="43">
        <f t="shared" si="3"/>
        <v>4283.0413079999998</v>
      </c>
      <c r="H27" s="43">
        <f t="shared" si="4"/>
        <v>4071.6959159999997</v>
      </c>
      <c r="I27" s="43">
        <v>4121.3999999999996</v>
      </c>
      <c r="J27" s="24"/>
      <c r="K27" s="24"/>
      <c r="L27" s="24"/>
    </row>
    <row r="28" spans="1:12" s="47" customFormat="1" ht="36.75" customHeight="1" x14ac:dyDescent="0.25">
      <c r="A28" s="32" t="s">
        <v>30</v>
      </c>
      <c r="B28" s="11">
        <v>40</v>
      </c>
      <c r="C28" s="11">
        <v>320</v>
      </c>
      <c r="D28" s="11"/>
      <c r="E28" s="11">
        <f t="shared" si="2"/>
        <v>0</v>
      </c>
      <c r="F28" s="11"/>
      <c r="G28" s="43">
        <f t="shared" si="3"/>
        <v>0</v>
      </c>
      <c r="H28" s="43">
        <f t="shared" si="4"/>
        <v>0</v>
      </c>
      <c r="I28" s="43"/>
      <c r="J28" s="24"/>
      <c r="K28" s="24"/>
      <c r="L28" s="24"/>
    </row>
    <row r="29" spans="1:12" s="45" customFormat="1" ht="34.5" customHeight="1" x14ac:dyDescent="0.25">
      <c r="A29" s="32" t="s">
        <v>25</v>
      </c>
      <c r="B29" s="11"/>
      <c r="C29" s="11"/>
      <c r="D29" s="11">
        <v>630</v>
      </c>
      <c r="E29" s="11">
        <v>1600</v>
      </c>
      <c r="F29" s="11">
        <v>1620</v>
      </c>
      <c r="G29" s="43">
        <f t="shared" si="3"/>
        <v>1683.5364</v>
      </c>
      <c r="H29" s="43">
        <f t="shared" si="4"/>
        <v>493.97</v>
      </c>
      <c r="I29" s="43">
        <v>500</v>
      </c>
      <c r="J29" s="24"/>
      <c r="K29" s="24"/>
      <c r="L29" s="24"/>
    </row>
    <row r="30" spans="1:12" ht="33" customHeight="1" x14ac:dyDescent="0.25">
      <c r="A30" s="33" t="s">
        <v>31</v>
      </c>
      <c r="B30" s="1">
        <v>11014.2</v>
      </c>
      <c r="C30" s="1">
        <v>10684.5</v>
      </c>
      <c r="D30" s="1">
        <v>7257.9</v>
      </c>
      <c r="E30" s="1">
        <f t="shared" si="2"/>
        <v>1252.43208</v>
      </c>
      <c r="F30" s="1">
        <v>1269.7</v>
      </c>
      <c r="G30" s="1">
        <f t="shared" si="3"/>
        <v>1319.4976340000001</v>
      </c>
      <c r="H30" s="1">
        <f t="shared" si="4"/>
        <v>1460.866878</v>
      </c>
      <c r="I30" s="1">
        <v>1478.7</v>
      </c>
      <c r="J30" s="26"/>
      <c r="K30" s="26"/>
      <c r="L30" s="26"/>
    </row>
    <row r="31" spans="1:12" ht="19.5" customHeight="1" x14ac:dyDescent="0.25">
      <c r="A31" s="33" t="s">
        <v>34</v>
      </c>
      <c r="B31" s="1"/>
      <c r="C31" s="1"/>
      <c r="D31" s="1">
        <v>0</v>
      </c>
      <c r="E31" s="1">
        <f t="shared" si="2"/>
        <v>0</v>
      </c>
      <c r="F31" s="1">
        <v>0</v>
      </c>
      <c r="G31" s="1">
        <f t="shared" si="3"/>
        <v>0</v>
      </c>
      <c r="H31" s="1"/>
      <c r="I31" s="1"/>
      <c r="J31" s="26"/>
      <c r="K31" s="26"/>
      <c r="L31" s="26"/>
    </row>
    <row r="32" spans="1:12" ht="30" x14ac:dyDescent="0.25">
      <c r="A32" s="33" t="s">
        <v>26</v>
      </c>
      <c r="B32" s="1">
        <v>0</v>
      </c>
      <c r="C32" s="1">
        <v>0</v>
      </c>
      <c r="D32" s="1">
        <v>7875.1</v>
      </c>
      <c r="E32" s="1">
        <f t="shared" si="2"/>
        <v>8088.4800000000005</v>
      </c>
      <c r="F32" s="1">
        <v>8200</v>
      </c>
      <c r="G32" s="1">
        <f t="shared" si="3"/>
        <v>8521.6039999999994</v>
      </c>
      <c r="H32" s="1"/>
      <c r="I32" s="1"/>
      <c r="J32" s="26"/>
      <c r="K32" s="26"/>
      <c r="L32" s="26"/>
    </row>
    <row r="33" spans="1:12" ht="30" x14ac:dyDescent="0.25">
      <c r="A33" s="34" t="s">
        <v>27</v>
      </c>
      <c r="B33" s="12"/>
      <c r="C33" s="12">
        <v>0</v>
      </c>
      <c r="D33" s="12">
        <v>32.6</v>
      </c>
      <c r="E33" s="12">
        <v>50</v>
      </c>
      <c r="F33" s="12">
        <v>50</v>
      </c>
      <c r="G33" s="1">
        <f t="shared" si="3"/>
        <v>51.960999999999999</v>
      </c>
      <c r="H33" s="1"/>
      <c r="I33" s="1"/>
      <c r="J33" s="26"/>
      <c r="K33" s="26"/>
      <c r="L33" s="26"/>
    </row>
    <row r="34" spans="1:12" x14ac:dyDescent="0.25">
      <c r="A34" s="35" t="s">
        <v>28</v>
      </c>
      <c r="B34" s="13">
        <v>0</v>
      </c>
      <c r="C34" s="13">
        <v>0</v>
      </c>
      <c r="D34" s="13">
        <f t="shared" si="5"/>
        <v>0</v>
      </c>
      <c r="E34" s="13">
        <v>0</v>
      </c>
      <c r="F34" s="13">
        <f t="shared" ref="F34" si="6">E34*1.0145</f>
        <v>0</v>
      </c>
      <c r="G34" s="19">
        <f t="shared" si="3"/>
        <v>0</v>
      </c>
      <c r="H34" s="19">
        <v>33198</v>
      </c>
      <c r="I34" s="19">
        <v>33603</v>
      </c>
      <c r="J34" s="27"/>
      <c r="K34" s="27"/>
      <c r="L34" s="27"/>
    </row>
    <row r="37" spans="1:12" s="4" customFormat="1" x14ac:dyDescent="0.25">
      <c r="A37" s="54" t="s">
        <v>0</v>
      </c>
      <c r="B37" s="52" t="s">
        <v>39</v>
      </c>
      <c r="C37" s="57" t="s">
        <v>4</v>
      </c>
      <c r="D37" s="58"/>
      <c r="E37" s="58"/>
      <c r="F37" s="57" t="s">
        <v>32</v>
      </c>
      <c r="G37" s="58"/>
      <c r="H37" s="58"/>
      <c r="I37" s="52" t="s">
        <v>50</v>
      </c>
      <c r="J37" s="50"/>
      <c r="K37" s="56"/>
      <c r="L37" s="56"/>
    </row>
    <row r="38" spans="1:12" s="4" customFormat="1" ht="30" x14ac:dyDescent="0.25">
      <c r="A38" s="55"/>
      <c r="B38" s="52" t="s">
        <v>7</v>
      </c>
      <c r="C38" s="52" t="s">
        <v>5</v>
      </c>
      <c r="D38" s="52" t="s">
        <v>6</v>
      </c>
      <c r="E38" s="52" t="s">
        <v>7</v>
      </c>
      <c r="F38" s="52" t="s">
        <v>5</v>
      </c>
      <c r="G38" s="52" t="s">
        <v>6</v>
      </c>
      <c r="H38" s="52" t="s">
        <v>7</v>
      </c>
      <c r="I38" s="52" t="s">
        <v>5</v>
      </c>
      <c r="J38" s="48"/>
      <c r="K38" s="48"/>
      <c r="L38" s="48"/>
    </row>
    <row r="39" spans="1:12" s="44" customFormat="1" ht="14.25" x14ac:dyDescent="0.2">
      <c r="A39" s="29" t="s">
        <v>9</v>
      </c>
      <c r="B39" s="5">
        <f t="shared" ref="B39:C39" si="7">B41+B62</f>
        <v>2411009.3921000003</v>
      </c>
      <c r="C39" s="5">
        <f t="shared" si="7"/>
        <v>2330607.0720947399</v>
      </c>
      <c r="D39" s="5">
        <f>D41+D62</f>
        <v>2330190.9</v>
      </c>
      <c r="E39" s="5">
        <f t="shared" ref="E39:G39" si="8">E41+E62</f>
        <v>2494885.4919390003</v>
      </c>
      <c r="F39" s="5">
        <f t="shared" si="8"/>
        <v>2404960.9427214889</v>
      </c>
      <c r="G39" s="5">
        <f t="shared" si="8"/>
        <v>2438204.1632534596</v>
      </c>
      <c r="H39" s="5">
        <f t="shared" ref="H39:I39" si="9">H41+H62</f>
        <v>2570194.6628396227</v>
      </c>
      <c r="I39" s="5">
        <f t="shared" si="9"/>
        <v>2474087.4</v>
      </c>
      <c r="J39" s="20"/>
      <c r="K39" s="20"/>
      <c r="L39" s="20"/>
    </row>
    <row r="40" spans="1:12" s="4" customFormat="1" x14ac:dyDescent="0.25">
      <c r="A40" s="30" t="s">
        <v>12</v>
      </c>
      <c r="B40" s="6"/>
      <c r="C40" s="6"/>
      <c r="D40" s="6"/>
      <c r="E40" s="6"/>
      <c r="F40" s="6"/>
      <c r="G40" s="6"/>
      <c r="H40" s="6"/>
      <c r="I40" s="6"/>
      <c r="J40" s="21"/>
      <c r="K40" s="21"/>
      <c r="L40" s="21"/>
    </row>
    <row r="41" spans="1:12" s="45" customFormat="1" x14ac:dyDescent="0.25">
      <c r="A41" s="31" t="s">
        <v>10</v>
      </c>
      <c r="B41" s="14">
        <f>SUM(B43:B61)</f>
        <v>2376835.1411000001</v>
      </c>
      <c r="C41" s="14">
        <f>SUM(C43:C61)</f>
        <v>2272846.15783758</v>
      </c>
      <c r="D41" s="14">
        <f t="shared" ref="D41" si="10">SUM(D43:D61)</f>
        <v>2272440.2999999998</v>
      </c>
      <c r="E41" s="14">
        <f>SUM(E43:E61)</f>
        <v>2433053.6570370002</v>
      </c>
      <c r="F41" s="14">
        <f t="shared" ref="F41:G41" si="11">SUM(F43:F61)</f>
        <v>2345357.4552995255</v>
      </c>
      <c r="G41" s="14">
        <f t="shared" si="11"/>
        <v>2377776.6034911796</v>
      </c>
      <c r="H41" s="14">
        <f t="shared" ref="H41:I41" si="12">SUM(H43:H61)</f>
        <v>2506495.9175571715</v>
      </c>
      <c r="I41" s="14">
        <f t="shared" si="12"/>
        <v>3151.8</v>
      </c>
      <c r="J41" s="22"/>
      <c r="K41" s="22"/>
      <c r="L41" s="22"/>
    </row>
    <row r="42" spans="1:12" s="45" customFormat="1" x14ac:dyDescent="0.25">
      <c r="A42" s="31" t="s">
        <v>11</v>
      </c>
      <c r="B42" s="14"/>
      <c r="C42" s="14"/>
      <c r="D42" s="14"/>
      <c r="E42" s="14"/>
      <c r="F42" s="14"/>
      <c r="G42" s="14"/>
      <c r="H42" s="14"/>
      <c r="I42" s="14"/>
      <c r="J42" s="22"/>
      <c r="K42" s="22"/>
      <c r="L42" s="22"/>
    </row>
    <row r="43" spans="1:12" s="45" customFormat="1" ht="33.75" customHeight="1" x14ac:dyDescent="0.25">
      <c r="A43" s="31" t="s">
        <v>13</v>
      </c>
      <c r="B43" s="15">
        <v>1566481.1</v>
      </c>
      <c r="C43" s="15">
        <f>D43*1.0001786</f>
        <v>1486914.7155471197</v>
      </c>
      <c r="D43" s="15">
        <v>1486649.2</v>
      </c>
      <c r="E43" s="15">
        <v>1591730.7</v>
      </c>
      <c r="F43" s="15">
        <v>1534354.8</v>
      </c>
      <c r="G43" s="15">
        <v>1555561.1</v>
      </c>
      <c r="H43" s="15">
        <v>1639770.6</v>
      </c>
      <c r="I43" s="8"/>
      <c r="J43" s="23"/>
      <c r="K43" s="23"/>
      <c r="L43" s="23"/>
    </row>
    <row r="44" spans="1:12" s="45" customFormat="1" ht="35.25" customHeight="1" x14ac:dyDescent="0.25">
      <c r="A44" s="31" t="s">
        <v>14</v>
      </c>
      <c r="B44" s="40">
        <f t="shared" ref="B44:B62" si="13">I16*1.017</f>
        <v>194441.24699999997</v>
      </c>
      <c r="C44" s="40">
        <f t="shared" ref="C44:C62" si="14">D44*1.0001786</f>
        <v>193981.63893419999</v>
      </c>
      <c r="D44" s="17">
        <v>193947</v>
      </c>
      <c r="E44" s="10">
        <f t="shared" ref="E44:E62" si="15">D44*1.07067</f>
        <v>207653.23449</v>
      </c>
      <c r="F44" s="40">
        <f t="shared" ref="F44:F55" si="16">C44*1.0319</f>
        <v>200169.65321620097</v>
      </c>
      <c r="G44" s="40">
        <f t="shared" ref="G44:G52" si="17">D44*1.0463538</f>
        <v>202937.18044859997</v>
      </c>
      <c r="H44" s="10">
        <f t="shared" ref="H44:H52" si="18">G44*1.054134</f>
        <v>213922.98177500447</v>
      </c>
      <c r="I44" s="43"/>
      <c r="J44" s="24"/>
      <c r="K44" s="24"/>
      <c r="L44" s="25"/>
    </row>
    <row r="45" spans="1:12" s="45" customFormat="1" ht="34.5" customHeight="1" x14ac:dyDescent="0.25">
      <c r="A45" s="31" t="s">
        <v>15</v>
      </c>
      <c r="B45" s="41">
        <f t="shared" si="13"/>
        <v>73977.596999999994</v>
      </c>
      <c r="C45" s="41">
        <f t="shared" si="14"/>
        <v>72753.991542599993</v>
      </c>
      <c r="D45" s="18">
        <v>72741</v>
      </c>
      <c r="E45" s="11">
        <f t="shared" si="15"/>
        <v>77881.606469999999</v>
      </c>
      <c r="F45" s="41">
        <f t="shared" si="16"/>
        <v>75074.843872808939</v>
      </c>
      <c r="G45" s="41">
        <f t="shared" si="17"/>
        <v>76112.821765799992</v>
      </c>
      <c r="H45" s="11">
        <f t="shared" si="18"/>
        <v>80233.113259269798</v>
      </c>
      <c r="I45" s="41"/>
      <c r="J45" s="42"/>
      <c r="K45" s="42"/>
      <c r="L45" s="46"/>
    </row>
    <row r="46" spans="1:12" s="45" customFormat="1" ht="33" customHeight="1" x14ac:dyDescent="0.25">
      <c r="A46" s="31" t="s">
        <v>16</v>
      </c>
      <c r="B46" s="41">
        <f t="shared" si="13"/>
        <v>1454.31</v>
      </c>
      <c r="C46" s="11">
        <f t="shared" si="14"/>
        <v>1430.2553979999998</v>
      </c>
      <c r="D46" s="18">
        <v>1430</v>
      </c>
      <c r="E46" s="11">
        <f t="shared" si="15"/>
        <v>1531.0581</v>
      </c>
      <c r="F46" s="41">
        <f t="shared" si="16"/>
        <v>1475.8805451961998</v>
      </c>
      <c r="G46" s="41">
        <f t="shared" si="17"/>
        <v>1496.2859339999998</v>
      </c>
      <c r="H46" s="11">
        <f t="shared" si="18"/>
        <v>1577.2858767511557</v>
      </c>
      <c r="I46" s="41"/>
      <c r="J46" s="42"/>
      <c r="K46" s="24"/>
      <c r="L46" s="46"/>
    </row>
    <row r="47" spans="1:12" s="45" customFormat="1" ht="33.75" customHeight="1" x14ac:dyDescent="0.25">
      <c r="A47" s="31" t="s">
        <v>17</v>
      </c>
      <c r="B47" s="41">
        <f t="shared" si="13"/>
        <v>3050.9999999999995</v>
      </c>
      <c r="C47" s="11">
        <f t="shared" si="14"/>
        <v>3000.5357999999997</v>
      </c>
      <c r="D47" s="18">
        <v>3000</v>
      </c>
      <c r="E47" s="11">
        <f t="shared" si="15"/>
        <v>3212.01</v>
      </c>
      <c r="F47" s="41">
        <f t="shared" si="16"/>
        <v>3096.2528920199998</v>
      </c>
      <c r="G47" s="41">
        <f t="shared" si="17"/>
        <v>3139.0613999999996</v>
      </c>
      <c r="H47" s="11">
        <f t="shared" si="18"/>
        <v>3308.9913498275992</v>
      </c>
      <c r="I47" s="41">
        <v>3151.8</v>
      </c>
      <c r="J47" s="42"/>
      <c r="K47" s="24"/>
      <c r="L47" s="46"/>
    </row>
    <row r="48" spans="1:12" s="47" customFormat="1" ht="33.75" customHeight="1" x14ac:dyDescent="0.25">
      <c r="A48" s="31" t="s">
        <v>18</v>
      </c>
      <c r="B48" s="16">
        <f t="shared" si="13"/>
        <v>9092.9969999999994</v>
      </c>
      <c r="C48" s="16">
        <f t="shared" si="14"/>
        <v>8942.5968625999994</v>
      </c>
      <c r="D48" s="16">
        <v>8941</v>
      </c>
      <c r="E48" s="16">
        <f t="shared" si="15"/>
        <v>9572.8604699999996</v>
      </c>
      <c r="F48" s="16">
        <f t="shared" si="16"/>
        <v>9227.8657025169396</v>
      </c>
      <c r="G48" s="16">
        <f t="shared" si="17"/>
        <v>9355.4493257999984</v>
      </c>
      <c r="H48" s="16">
        <f t="shared" si="18"/>
        <v>9861.8972196028553</v>
      </c>
      <c r="I48" s="16"/>
      <c r="J48" s="25"/>
      <c r="K48" s="25"/>
      <c r="L48" s="25"/>
    </row>
    <row r="49" spans="1:12" s="45" customFormat="1" ht="16.5" customHeight="1" x14ac:dyDescent="0.25">
      <c r="A49" s="31" t="s">
        <v>19</v>
      </c>
      <c r="B49" s="41">
        <f t="shared" si="13"/>
        <v>173508.84449999998</v>
      </c>
      <c r="C49" s="41">
        <f t="shared" si="14"/>
        <v>170800.69955771999</v>
      </c>
      <c r="D49" s="18">
        <v>170770.2</v>
      </c>
      <c r="E49" s="11">
        <f t="shared" si="15"/>
        <v>182838.53003400002</v>
      </c>
      <c r="F49" s="41">
        <f t="shared" si="16"/>
        <v>176249.24187361126</v>
      </c>
      <c r="G49" s="41">
        <f t="shared" si="17"/>
        <v>178686.04769675998</v>
      </c>
      <c r="H49" s="11">
        <f t="shared" si="18"/>
        <v>188359.03820277637</v>
      </c>
      <c r="I49" s="41"/>
      <c r="J49" s="42"/>
      <c r="K49" s="42"/>
      <c r="L49" s="46"/>
    </row>
    <row r="50" spans="1:12" s="45" customFormat="1" ht="31.5" customHeight="1" x14ac:dyDescent="0.25">
      <c r="A50" s="32" t="s">
        <v>20</v>
      </c>
      <c r="B50" s="41">
        <f t="shared" si="13"/>
        <v>129557.46059999999</v>
      </c>
      <c r="C50" s="41">
        <f t="shared" si="14"/>
        <v>128102.57503441999</v>
      </c>
      <c r="D50" s="18">
        <v>128079.7</v>
      </c>
      <c r="E50" s="11">
        <f t="shared" si="15"/>
        <v>137131.09239899999</v>
      </c>
      <c r="F50" s="41">
        <f t="shared" si="16"/>
        <v>132189.04717801799</v>
      </c>
      <c r="G50" s="41">
        <f t="shared" si="17"/>
        <v>134016.68079786</v>
      </c>
      <c r="H50" s="11">
        <f t="shared" si="18"/>
        <v>141271.53979617133</v>
      </c>
      <c r="I50" s="41"/>
      <c r="J50" s="42"/>
      <c r="K50" s="42"/>
      <c r="L50" s="46"/>
    </row>
    <row r="51" spans="1:12" s="45" customFormat="1" ht="32.25" customHeight="1" x14ac:dyDescent="0.25">
      <c r="A51" s="32" t="s">
        <v>21</v>
      </c>
      <c r="B51" s="41">
        <f t="shared" si="13"/>
        <v>99369.747899999988</v>
      </c>
      <c r="C51" s="41">
        <f t="shared" si="14"/>
        <v>68595.048888079997</v>
      </c>
      <c r="D51" s="18">
        <v>68582.8</v>
      </c>
      <c r="E51" s="11">
        <f t="shared" si="15"/>
        <v>73429.546476000003</v>
      </c>
      <c r="F51" s="41">
        <f t="shared" si="16"/>
        <v>70783.230947609758</v>
      </c>
      <c r="G51" s="41">
        <f t="shared" si="17"/>
        <v>71761.873394640003</v>
      </c>
      <c r="H51" s="11">
        <f t="shared" si="18"/>
        <v>75646.630648985432</v>
      </c>
      <c r="I51" s="41"/>
      <c r="J51" s="42"/>
      <c r="K51" s="42"/>
      <c r="L51" s="46"/>
    </row>
    <row r="52" spans="1:12" s="45" customFormat="1" ht="30" x14ac:dyDescent="0.25">
      <c r="A52" s="32" t="s">
        <v>22</v>
      </c>
      <c r="B52" s="41">
        <f t="shared" si="13"/>
        <v>111191.86439999999</v>
      </c>
      <c r="C52" s="41">
        <f t="shared" si="14"/>
        <v>125337.38125899999</v>
      </c>
      <c r="D52" s="18">
        <v>125315</v>
      </c>
      <c r="E52" s="11">
        <f t="shared" si="15"/>
        <v>134171.01105</v>
      </c>
      <c r="F52" s="41">
        <f t="shared" si="16"/>
        <v>129335.64372116209</v>
      </c>
      <c r="G52" s="41">
        <f t="shared" si="17"/>
        <v>131123.826447</v>
      </c>
      <c r="H52" s="11">
        <f t="shared" si="18"/>
        <v>138222.08366788187</v>
      </c>
      <c r="I52" s="41"/>
      <c r="J52" s="42"/>
      <c r="K52" s="42"/>
      <c r="L52" s="46"/>
    </row>
    <row r="53" spans="1:12" s="45" customFormat="1" ht="18" customHeight="1" x14ac:dyDescent="0.25">
      <c r="A53" s="32" t="s">
        <v>29</v>
      </c>
      <c r="B53" s="11">
        <f t="shared" si="13"/>
        <v>0</v>
      </c>
      <c r="C53" s="11">
        <f t="shared" si="14"/>
        <v>0</v>
      </c>
      <c r="D53" s="11">
        <v>0</v>
      </c>
      <c r="E53" s="11">
        <f t="shared" si="15"/>
        <v>0</v>
      </c>
      <c r="F53" s="11">
        <f t="shared" si="16"/>
        <v>0</v>
      </c>
      <c r="G53" s="11">
        <v>0</v>
      </c>
      <c r="H53" s="11">
        <v>0</v>
      </c>
      <c r="I53" s="43"/>
      <c r="J53" s="24"/>
      <c r="K53" s="24"/>
      <c r="L53" s="24"/>
    </row>
    <row r="54" spans="1:12" s="45" customFormat="1" ht="30" customHeight="1" x14ac:dyDescent="0.25">
      <c r="A54" s="32" t="s">
        <v>23</v>
      </c>
      <c r="B54" s="41">
        <f t="shared" si="13"/>
        <v>8505.1709999999985</v>
      </c>
      <c r="C54" s="11">
        <f t="shared" si="14"/>
        <v>8364.4936318</v>
      </c>
      <c r="D54" s="18">
        <v>8363</v>
      </c>
      <c r="E54" s="11">
        <f t="shared" si="15"/>
        <v>8954.013210000001</v>
      </c>
      <c r="F54" s="41">
        <f t="shared" si="16"/>
        <v>8631.3209786544212</v>
      </c>
      <c r="G54" s="41">
        <f t="shared" ref="G54:G55" si="19">D54*1.0463538</f>
        <v>8750.656829399999</v>
      </c>
      <c r="H54" s="11">
        <f t="shared" ref="H54:H55" si="20">G54*1.054134</f>
        <v>9224.3648862027385</v>
      </c>
      <c r="I54" s="41"/>
      <c r="J54" s="42"/>
      <c r="K54" s="24"/>
      <c r="L54" s="46"/>
    </row>
    <row r="55" spans="1:12" s="47" customFormat="1" ht="30.75" customHeight="1" x14ac:dyDescent="0.25">
      <c r="A55" s="32" t="s">
        <v>24</v>
      </c>
      <c r="B55" s="11">
        <f t="shared" si="13"/>
        <v>4191.4637999999995</v>
      </c>
      <c r="C55" s="11">
        <f t="shared" si="14"/>
        <v>4122.1360820399996</v>
      </c>
      <c r="D55" s="11">
        <v>4121.3999999999996</v>
      </c>
      <c r="E55" s="11">
        <f t="shared" si="15"/>
        <v>4412.6593379999995</v>
      </c>
      <c r="F55" s="11">
        <f t="shared" si="16"/>
        <v>4253.6322230570759</v>
      </c>
      <c r="G55" s="11">
        <f t="shared" si="19"/>
        <v>4312.4425513199994</v>
      </c>
      <c r="H55" s="11">
        <f t="shared" si="20"/>
        <v>4545.8923163931559</v>
      </c>
      <c r="I55" s="43"/>
      <c r="J55" s="24"/>
      <c r="K55" s="24"/>
      <c r="L55" s="24"/>
    </row>
    <row r="56" spans="1:12" s="47" customFormat="1" ht="34.5" customHeight="1" x14ac:dyDescent="0.25">
      <c r="A56" s="32" t="s">
        <v>30</v>
      </c>
      <c r="B56" s="11"/>
      <c r="C56" s="11"/>
      <c r="D56" s="11"/>
      <c r="E56" s="11"/>
      <c r="F56" s="11"/>
      <c r="G56" s="11"/>
      <c r="H56" s="11"/>
      <c r="I56" s="43"/>
      <c r="J56" s="24"/>
      <c r="K56" s="24"/>
      <c r="L56" s="24"/>
    </row>
    <row r="57" spans="1:12" s="45" customFormat="1" ht="33" customHeight="1" x14ac:dyDescent="0.25">
      <c r="A57" s="32" t="s">
        <v>25</v>
      </c>
      <c r="B57" s="11">
        <f t="shared" si="13"/>
        <v>508.49999999999994</v>
      </c>
      <c r="C57" s="11">
        <f t="shared" si="14"/>
        <v>500.08929999999998</v>
      </c>
      <c r="D57" s="11">
        <v>500</v>
      </c>
      <c r="E57" s="11">
        <f t="shared" si="15"/>
        <v>535.33500000000004</v>
      </c>
      <c r="F57" s="11">
        <f>C57*1.0319</f>
        <v>516.04214866999996</v>
      </c>
      <c r="G57" s="11">
        <f>D57*1.0463538</f>
        <v>523.17689999999993</v>
      </c>
      <c r="H57" s="11">
        <f>G57*1.054134</f>
        <v>551.4985583045999</v>
      </c>
      <c r="I57" s="43"/>
      <c r="J57" s="24"/>
      <c r="K57" s="24"/>
      <c r="L57" s="24"/>
    </row>
    <row r="58" spans="1:12" ht="33.75" customHeight="1" x14ac:dyDescent="0.25">
      <c r="A58" s="33" t="s">
        <v>31</v>
      </c>
      <c r="B58" s="1">
        <f t="shared" si="13"/>
        <v>1503.8379</v>
      </c>
      <c r="C58" s="1"/>
      <c r="D58" s="1"/>
      <c r="E58" s="1"/>
      <c r="F58" s="1"/>
      <c r="G58" s="1"/>
      <c r="H58" s="1"/>
      <c r="I58" s="1"/>
      <c r="J58" s="26"/>
      <c r="K58" s="26"/>
      <c r="L58" s="26"/>
    </row>
    <row r="59" spans="1:12" ht="18.75" customHeight="1" x14ac:dyDescent="0.25">
      <c r="A59" s="33" t="s">
        <v>34</v>
      </c>
      <c r="B59" s="1"/>
      <c r="C59" s="1"/>
      <c r="D59" s="1"/>
      <c r="E59" s="1"/>
      <c r="F59" s="1"/>
      <c r="G59" s="1"/>
      <c r="H59" s="1"/>
      <c r="I59" s="1"/>
      <c r="J59" s="26"/>
      <c r="K59" s="26"/>
      <c r="L59" s="26"/>
    </row>
    <row r="60" spans="1:12" ht="30" x14ac:dyDescent="0.25">
      <c r="A60" s="33" t="s">
        <v>26</v>
      </c>
      <c r="B60" s="1"/>
      <c r="C60" s="1"/>
      <c r="D60" s="1"/>
      <c r="E60" s="1"/>
      <c r="F60" s="1"/>
      <c r="G60" s="1"/>
      <c r="H60" s="1"/>
      <c r="I60" s="1"/>
      <c r="J60" s="26"/>
      <c r="K60" s="26"/>
      <c r="L60" s="26"/>
    </row>
    <row r="61" spans="1:12" ht="30" x14ac:dyDescent="0.25">
      <c r="A61" s="34" t="s">
        <v>27</v>
      </c>
      <c r="B61" s="12"/>
      <c r="C61" s="12"/>
      <c r="D61" s="12"/>
      <c r="E61" s="12"/>
      <c r="F61" s="12"/>
      <c r="G61" s="12"/>
      <c r="H61" s="12"/>
      <c r="I61" s="1"/>
      <c r="J61" s="26"/>
      <c r="K61" s="26"/>
      <c r="L61" s="26"/>
    </row>
    <row r="62" spans="1:12" x14ac:dyDescent="0.25">
      <c r="A62" s="35" t="s">
        <v>28</v>
      </c>
      <c r="B62" s="19">
        <f t="shared" si="13"/>
        <v>34174.250999999997</v>
      </c>
      <c r="C62" s="19">
        <f t="shared" si="14"/>
        <v>57760.914257159995</v>
      </c>
      <c r="D62" s="19">
        <v>57750.6</v>
      </c>
      <c r="E62" s="19">
        <f t="shared" si="15"/>
        <v>61831.834902000002</v>
      </c>
      <c r="F62" s="19">
        <f>C62*1.0319</f>
        <v>59603.4874219634</v>
      </c>
      <c r="G62" s="19">
        <f>D62*1.0463538</f>
        <v>60427.559762279991</v>
      </c>
      <c r="H62" s="19">
        <f>G62*1.054134</f>
        <v>63698.745282451251</v>
      </c>
      <c r="I62" s="19">
        <v>2470935.6</v>
      </c>
      <c r="J62" s="27"/>
      <c r="K62" s="27"/>
      <c r="L62" s="27"/>
    </row>
    <row r="63" spans="1:12" x14ac:dyDescent="0.25">
      <c r="K63" s="28"/>
      <c r="L63" s="28"/>
    </row>
    <row r="71" spans="1:12" s="4" customFormat="1" x14ac:dyDescent="0.25">
      <c r="A71" s="54" t="s">
        <v>0</v>
      </c>
      <c r="B71" s="57" t="s">
        <v>33</v>
      </c>
      <c r="C71" s="58"/>
      <c r="D71" s="59" t="s">
        <v>38</v>
      </c>
      <c r="E71" s="58"/>
      <c r="F71" s="58"/>
      <c r="G71" s="60" t="s">
        <v>40</v>
      </c>
      <c r="H71" s="61"/>
      <c r="I71" s="62"/>
      <c r="J71" s="50"/>
      <c r="K71" s="56"/>
      <c r="L71" s="56"/>
    </row>
    <row r="72" spans="1:12" s="4" customFormat="1" ht="30" x14ac:dyDescent="0.25">
      <c r="A72" s="55"/>
      <c r="B72" s="52" t="s">
        <v>6</v>
      </c>
      <c r="C72" s="52" t="s">
        <v>7</v>
      </c>
      <c r="D72" s="52" t="s">
        <v>5</v>
      </c>
      <c r="E72" s="52" t="s">
        <v>6</v>
      </c>
      <c r="F72" s="52" t="s">
        <v>7</v>
      </c>
      <c r="G72" s="52" t="s">
        <v>5</v>
      </c>
      <c r="H72" s="52" t="s">
        <v>6</v>
      </c>
      <c r="I72" s="52" t="s">
        <v>7</v>
      </c>
      <c r="J72" s="48"/>
      <c r="K72" s="48"/>
      <c r="L72" s="48"/>
    </row>
    <row r="73" spans="1:12" s="44" customFormat="1" ht="14.25" x14ac:dyDescent="0.2">
      <c r="A73" s="29" t="s">
        <v>9</v>
      </c>
      <c r="B73" s="5">
        <f t="shared" ref="B73" si="21">B75+B96</f>
        <v>2504891.6999999997</v>
      </c>
      <c r="C73" s="5">
        <f t="shared" ref="C73:I73" si="22">C75+C96</f>
        <v>2642748.4</v>
      </c>
      <c r="D73" s="5">
        <f t="shared" si="22"/>
        <v>2540388.5999999996</v>
      </c>
      <c r="E73" s="5">
        <f t="shared" si="22"/>
        <v>2572107.1999999997</v>
      </c>
      <c r="F73" s="5">
        <f t="shared" si="22"/>
        <v>2717551.2</v>
      </c>
      <c r="G73" s="5">
        <f t="shared" si="22"/>
        <v>2608624.7000000002</v>
      </c>
      <c r="H73" s="5">
        <f t="shared" si="22"/>
        <v>2641286</v>
      </c>
      <c r="I73" s="5">
        <f t="shared" si="22"/>
        <v>2793023.8</v>
      </c>
      <c r="J73" s="20"/>
      <c r="K73" s="20"/>
      <c r="L73" s="20"/>
    </row>
    <row r="74" spans="1:12" s="4" customFormat="1" x14ac:dyDescent="0.25">
      <c r="A74" s="30" t="s">
        <v>12</v>
      </c>
      <c r="B74" s="6"/>
      <c r="C74" s="7"/>
      <c r="D74" s="6"/>
      <c r="E74" s="6"/>
      <c r="F74" s="6"/>
      <c r="G74" s="6"/>
      <c r="H74" s="6"/>
      <c r="I74" s="6"/>
      <c r="J74" s="21"/>
      <c r="K74" s="21"/>
      <c r="L74" s="21"/>
    </row>
    <row r="75" spans="1:12" s="45" customFormat="1" x14ac:dyDescent="0.25">
      <c r="A75" s="31" t="s">
        <v>10</v>
      </c>
      <c r="B75" s="14">
        <f t="shared" ref="B75" si="23">SUM(B77:B95)</f>
        <v>3225.8</v>
      </c>
      <c r="C75" s="9">
        <f>SUM(C77:C95)</f>
        <v>3430.4</v>
      </c>
      <c r="D75" s="14">
        <f t="shared" ref="D75:I75" si="24">SUM(D77:D95)</f>
        <v>3205.8</v>
      </c>
      <c r="E75" s="14">
        <f t="shared" si="24"/>
        <v>3290.4</v>
      </c>
      <c r="F75" s="14">
        <f t="shared" si="24"/>
        <v>3537</v>
      </c>
      <c r="G75" s="14">
        <f t="shared" si="24"/>
        <v>0</v>
      </c>
      <c r="H75" s="14">
        <f t="shared" si="24"/>
        <v>0</v>
      </c>
      <c r="I75" s="14">
        <f t="shared" si="24"/>
        <v>0</v>
      </c>
      <c r="J75" s="22"/>
      <c r="K75" s="22"/>
      <c r="L75" s="22"/>
    </row>
    <row r="76" spans="1:12" s="45" customFormat="1" x14ac:dyDescent="0.25">
      <c r="A76" s="31" t="s">
        <v>11</v>
      </c>
      <c r="B76" s="14"/>
      <c r="C76" s="9"/>
      <c r="D76" s="14"/>
      <c r="E76" s="14"/>
      <c r="F76" s="14"/>
      <c r="G76" s="14"/>
      <c r="H76" s="14"/>
      <c r="I76" s="14"/>
      <c r="J76" s="22"/>
      <c r="K76" s="22"/>
      <c r="L76" s="22"/>
    </row>
    <row r="77" spans="1:12" s="45" customFormat="1" ht="33.75" customHeight="1" x14ac:dyDescent="0.25">
      <c r="A77" s="31" t="s">
        <v>13</v>
      </c>
      <c r="B77" s="15"/>
      <c r="C77" s="8"/>
      <c r="D77" s="15"/>
      <c r="E77" s="15"/>
      <c r="F77" s="15"/>
      <c r="G77" s="15"/>
      <c r="H77" s="8"/>
      <c r="I77" s="8"/>
      <c r="J77" s="23"/>
      <c r="K77" s="23"/>
      <c r="L77" s="23"/>
    </row>
    <row r="78" spans="1:12" s="45" customFormat="1" ht="35.25" customHeight="1" x14ac:dyDescent="0.25">
      <c r="A78" s="31" t="s">
        <v>14</v>
      </c>
      <c r="B78" s="40"/>
      <c r="C78" s="10"/>
      <c r="D78" s="10"/>
      <c r="E78" s="10"/>
      <c r="F78" s="40"/>
      <c r="G78" s="40"/>
      <c r="H78" s="43"/>
      <c r="I78" s="16"/>
      <c r="J78" s="24"/>
      <c r="K78" s="24"/>
      <c r="L78" s="25"/>
    </row>
    <row r="79" spans="1:12" s="45" customFormat="1" ht="34.5" customHeight="1" x14ac:dyDescent="0.25">
      <c r="A79" s="31" t="s">
        <v>15</v>
      </c>
      <c r="B79" s="41"/>
      <c r="C79" s="11"/>
      <c r="D79" s="11"/>
      <c r="E79" s="11"/>
      <c r="F79" s="41"/>
      <c r="G79" s="41"/>
      <c r="H79" s="41"/>
      <c r="I79" s="41"/>
      <c r="J79" s="42"/>
      <c r="K79" s="42"/>
      <c r="L79" s="46"/>
    </row>
    <row r="80" spans="1:12" s="45" customFormat="1" ht="33" customHeight="1" x14ac:dyDescent="0.25">
      <c r="A80" s="31" t="s">
        <v>16</v>
      </c>
      <c r="B80" s="41"/>
      <c r="C80" s="11"/>
      <c r="D80" s="11"/>
      <c r="E80" s="11"/>
      <c r="F80" s="41"/>
      <c r="G80" s="41"/>
      <c r="H80" s="43"/>
      <c r="I80" s="41"/>
      <c r="J80" s="42"/>
      <c r="K80" s="24"/>
      <c r="L80" s="46"/>
    </row>
    <row r="81" spans="1:12" s="45" customFormat="1" ht="33.75" customHeight="1" x14ac:dyDescent="0.25">
      <c r="A81" s="31" t="s">
        <v>17</v>
      </c>
      <c r="B81" s="41">
        <v>3225.8</v>
      </c>
      <c r="C81" s="11">
        <v>3430.4</v>
      </c>
      <c r="D81" s="11">
        <v>3205.8</v>
      </c>
      <c r="E81" s="11">
        <v>3290.4</v>
      </c>
      <c r="F81" s="41">
        <v>3537</v>
      </c>
      <c r="G81" s="41"/>
      <c r="H81" s="43"/>
      <c r="I81" s="41"/>
      <c r="J81" s="42"/>
      <c r="K81" s="24"/>
      <c r="L81" s="46"/>
    </row>
    <row r="82" spans="1:12" s="47" customFormat="1" ht="33.75" customHeight="1" x14ac:dyDescent="0.25">
      <c r="A82" s="31" t="s">
        <v>18</v>
      </c>
      <c r="B82" s="16"/>
      <c r="C82" s="11"/>
      <c r="D82" s="16"/>
      <c r="E82" s="16"/>
      <c r="F82" s="16"/>
      <c r="G82" s="16"/>
      <c r="H82" s="16"/>
      <c r="I82" s="16"/>
      <c r="J82" s="25"/>
      <c r="K82" s="25"/>
      <c r="L82" s="25"/>
    </row>
    <row r="83" spans="1:12" s="45" customFormat="1" ht="16.5" customHeight="1" x14ac:dyDescent="0.25">
      <c r="A83" s="31" t="s">
        <v>19</v>
      </c>
      <c r="B83" s="41"/>
      <c r="C83" s="11"/>
      <c r="D83" s="11"/>
      <c r="E83" s="11"/>
      <c r="F83" s="41"/>
      <c r="G83" s="41"/>
      <c r="H83" s="41"/>
      <c r="I83" s="41"/>
      <c r="J83" s="42"/>
      <c r="K83" s="42"/>
      <c r="L83" s="46"/>
    </row>
    <row r="84" spans="1:12" s="45" customFormat="1" ht="31.5" customHeight="1" x14ac:dyDescent="0.25">
      <c r="A84" s="32" t="s">
        <v>20</v>
      </c>
      <c r="B84" s="41"/>
      <c r="C84" s="11"/>
      <c r="D84" s="11"/>
      <c r="E84" s="11"/>
      <c r="F84" s="41"/>
      <c r="G84" s="41"/>
      <c r="H84" s="41"/>
      <c r="I84" s="41"/>
      <c r="J84" s="42"/>
      <c r="K84" s="42"/>
      <c r="L84" s="46"/>
    </row>
    <row r="85" spans="1:12" s="45" customFormat="1" ht="32.25" customHeight="1" x14ac:dyDescent="0.25">
      <c r="A85" s="32" t="s">
        <v>21</v>
      </c>
      <c r="B85" s="41"/>
      <c r="C85" s="11"/>
      <c r="D85" s="11"/>
      <c r="E85" s="11"/>
      <c r="F85" s="41"/>
      <c r="G85" s="41"/>
      <c r="H85" s="41"/>
      <c r="I85" s="41"/>
      <c r="J85" s="42"/>
      <c r="K85" s="42"/>
      <c r="L85" s="46"/>
    </row>
    <row r="86" spans="1:12" s="45" customFormat="1" ht="30" x14ac:dyDescent="0.25">
      <c r="A86" s="32" t="s">
        <v>22</v>
      </c>
      <c r="B86" s="41"/>
      <c r="C86" s="41"/>
      <c r="D86" s="11"/>
      <c r="E86" s="11"/>
      <c r="F86" s="41"/>
      <c r="G86" s="41"/>
      <c r="H86" s="41"/>
      <c r="I86" s="41"/>
      <c r="J86" s="42"/>
      <c r="K86" s="42"/>
      <c r="L86" s="46"/>
    </row>
    <row r="87" spans="1:12" s="45" customFormat="1" ht="18" customHeight="1" x14ac:dyDescent="0.25">
      <c r="A87" s="32" t="s">
        <v>29</v>
      </c>
      <c r="B87" s="11"/>
      <c r="C87" s="11"/>
      <c r="D87" s="11"/>
      <c r="E87" s="11"/>
      <c r="F87" s="11"/>
      <c r="G87" s="11"/>
      <c r="H87" s="43"/>
      <c r="I87" s="43"/>
      <c r="J87" s="24"/>
      <c r="K87" s="24"/>
      <c r="L87" s="24"/>
    </row>
    <row r="88" spans="1:12" s="45" customFormat="1" ht="30" customHeight="1" x14ac:dyDescent="0.25">
      <c r="A88" s="32" t="s">
        <v>23</v>
      </c>
      <c r="B88" s="41"/>
      <c r="C88" s="11"/>
      <c r="D88" s="11"/>
      <c r="E88" s="11"/>
      <c r="F88" s="41"/>
      <c r="G88" s="41"/>
      <c r="H88" s="43"/>
      <c r="I88" s="41"/>
      <c r="J88" s="42"/>
      <c r="K88" s="24"/>
      <c r="L88" s="46"/>
    </row>
    <row r="89" spans="1:12" s="47" customFormat="1" ht="30.75" customHeight="1" x14ac:dyDescent="0.25">
      <c r="A89" s="32" t="s">
        <v>24</v>
      </c>
      <c r="B89" s="11"/>
      <c r="C89" s="11"/>
      <c r="D89" s="11"/>
      <c r="E89" s="11"/>
      <c r="F89" s="11"/>
      <c r="G89" s="11"/>
      <c r="H89" s="43"/>
      <c r="I89" s="43"/>
      <c r="J89" s="24"/>
      <c r="K89" s="24"/>
      <c r="L89" s="24"/>
    </row>
    <row r="90" spans="1:12" s="47" customFormat="1" ht="34.5" customHeight="1" x14ac:dyDescent="0.25">
      <c r="A90" s="32" t="s">
        <v>30</v>
      </c>
      <c r="B90" s="11"/>
      <c r="C90" s="11"/>
      <c r="D90" s="11"/>
      <c r="E90" s="11"/>
      <c r="F90" s="11"/>
      <c r="G90" s="11"/>
      <c r="H90" s="43"/>
      <c r="I90" s="43"/>
      <c r="J90" s="24"/>
      <c r="K90" s="24"/>
      <c r="L90" s="24"/>
    </row>
    <row r="91" spans="1:12" s="45" customFormat="1" ht="33" customHeight="1" x14ac:dyDescent="0.25">
      <c r="A91" s="32" t="s">
        <v>25</v>
      </c>
      <c r="B91" s="11"/>
      <c r="C91" s="11"/>
      <c r="D91" s="11"/>
      <c r="E91" s="11"/>
      <c r="F91" s="11"/>
      <c r="G91" s="11"/>
      <c r="H91" s="43"/>
      <c r="I91" s="43"/>
      <c r="J91" s="24"/>
      <c r="K91" s="24"/>
      <c r="L91" s="24"/>
    </row>
    <row r="92" spans="1:12" ht="33.75" customHeight="1" x14ac:dyDescent="0.25">
      <c r="A92" s="33" t="s">
        <v>31</v>
      </c>
      <c r="B92" s="1"/>
      <c r="C92" s="1"/>
      <c r="D92" s="1"/>
      <c r="E92" s="1"/>
      <c r="F92" s="1"/>
      <c r="G92" s="1"/>
      <c r="H92" s="1"/>
      <c r="I92" s="1"/>
      <c r="J92" s="26"/>
      <c r="K92" s="26"/>
      <c r="L92" s="26"/>
    </row>
    <row r="93" spans="1:12" ht="18.75" customHeight="1" x14ac:dyDescent="0.25">
      <c r="A93" s="33" t="s">
        <v>34</v>
      </c>
      <c r="B93" s="1"/>
      <c r="C93" s="1"/>
      <c r="D93" s="1"/>
      <c r="E93" s="1"/>
      <c r="F93" s="1"/>
      <c r="G93" s="1"/>
      <c r="H93" s="1"/>
      <c r="I93" s="1"/>
      <c r="J93" s="26"/>
      <c r="K93" s="26"/>
      <c r="L93" s="26"/>
    </row>
    <row r="94" spans="1:12" ht="30" x14ac:dyDescent="0.25">
      <c r="A94" s="33" t="s">
        <v>26</v>
      </c>
      <c r="B94" s="1"/>
      <c r="C94" s="1"/>
      <c r="D94" s="1"/>
      <c r="E94" s="1"/>
      <c r="F94" s="1"/>
      <c r="G94" s="1"/>
      <c r="H94" s="1"/>
      <c r="I94" s="1"/>
      <c r="J94" s="26"/>
      <c r="K94" s="26"/>
      <c r="L94" s="26"/>
    </row>
    <row r="95" spans="1:12" ht="30" x14ac:dyDescent="0.25">
      <c r="A95" s="34" t="s">
        <v>27</v>
      </c>
      <c r="B95" s="12"/>
      <c r="C95" s="12"/>
      <c r="D95" s="12"/>
      <c r="E95" s="12"/>
      <c r="F95" s="12"/>
      <c r="G95" s="12"/>
      <c r="H95" s="1"/>
      <c r="I95" s="1"/>
      <c r="J95" s="26"/>
      <c r="K95" s="26"/>
      <c r="L95" s="26"/>
    </row>
    <row r="96" spans="1:12" x14ac:dyDescent="0.25">
      <c r="A96" s="35" t="s">
        <v>28</v>
      </c>
      <c r="B96" s="19">
        <v>2501665.9</v>
      </c>
      <c r="C96" s="19">
        <v>2639318</v>
      </c>
      <c r="D96" s="19">
        <v>2537182.7999999998</v>
      </c>
      <c r="E96" s="19">
        <v>2568816.7999999998</v>
      </c>
      <c r="F96" s="19">
        <v>2714014.2</v>
      </c>
      <c r="G96" s="19">
        <v>2608624.7000000002</v>
      </c>
      <c r="H96" s="19">
        <v>2641286</v>
      </c>
      <c r="I96" s="19">
        <v>2793023.8</v>
      </c>
      <c r="J96" s="27"/>
      <c r="K96" s="27"/>
      <c r="L96" s="27"/>
    </row>
    <row r="106" spans="1:12" s="4" customFormat="1" x14ac:dyDescent="0.25">
      <c r="A106" s="54" t="s">
        <v>0</v>
      </c>
      <c r="B106" s="63" t="s">
        <v>41</v>
      </c>
      <c r="C106" s="61"/>
      <c r="D106" s="62"/>
      <c r="E106" s="59" t="s">
        <v>42</v>
      </c>
      <c r="F106" s="59"/>
      <c r="G106" s="59"/>
      <c r="H106" s="60" t="s">
        <v>51</v>
      </c>
      <c r="I106" s="64"/>
      <c r="J106" s="50"/>
      <c r="K106" s="56"/>
      <c r="L106" s="56"/>
    </row>
    <row r="107" spans="1:12" s="4" customFormat="1" ht="30" x14ac:dyDescent="0.25">
      <c r="A107" s="55"/>
      <c r="B107" s="52" t="s">
        <v>5</v>
      </c>
      <c r="C107" s="52" t="s">
        <v>6</v>
      </c>
      <c r="D107" s="52" t="s">
        <v>7</v>
      </c>
      <c r="E107" s="52" t="s">
        <v>5</v>
      </c>
      <c r="F107" s="52" t="s">
        <v>6</v>
      </c>
      <c r="G107" s="52" t="s">
        <v>7</v>
      </c>
      <c r="H107" s="52" t="s">
        <v>5</v>
      </c>
      <c r="I107" s="52" t="s">
        <v>6</v>
      </c>
      <c r="J107" s="48"/>
      <c r="K107" s="48"/>
      <c r="L107" s="48"/>
    </row>
    <row r="108" spans="1:12" s="44" customFormat="1" ht="14.25" x14ac:dyDescent="0.2">
      <c r="A108" s="29" t="s">
        <v>9</v>
      </c>
      <c r="B108" s="5">
        <f t="shared" ref="B108:I108" si="25">B110+B131</f>
        <v>2677311.4</v>
      </c>
      <c r="C108" s="5">
        <f t="shared" si="25"/>
        <v>2710919.7</v>
      </c>
      <c r="D108" s="5">
        <f t="shared" si="25"/>
        <v>2870780</v>
      </c>
      <c r="E108" s="5">
        <f t="shared" si="25"/>
        <v>2746361.7</v>
      </c>
      <c r="F108" s="5">
        <f t="shared" si="25"/>
        <v>2780919.9</v>
      </c>
      <c r="G108" s="5">
        <f t="shared" si="25"/>
        <v>2947360.1</v>
      </c>
      <c r="H108" s="5">
        <f t="shared" si="25"/>
        <v>2814040.9</v>
      </c>
      <c r="I108" s="5">
        <f t="shared" si="25"/>
        <v>2852859.4</v>
      </c>
      <c r="J108" s="20"/>
      <c r="K108" s="20"/>
      <c r="L108" s="20"/>
    </row>
    <row r="109" spans="1:12" s="4" customFormat="1" x14ac:dyDescent="0.25">
      <c r="A109" s="30" t="s">
        <v>12</v>
      </c>
      <c r="B109" s="6"/>
      <c r="C109" s="7"/>
      <c r="D109" s="6"/>
      <c r="E109" s="6"/>
      <c r="F109" s="6"/>
      <c r="G109" s="6"/>
      <c r="H109" s="6"/>
      <c r="I109" s="6"/>
      <c r="J109" s="21"/>
      <c r="K109" s="21"/>
      <c r="L109" s="21"/>
    </row>
    <row r="110" spans="1:12" s="45" customFormat="1" x14ac:dyDescent="0.25">
      <c r="A110" s="31" t="s">
        <v>10</v>
      </c>
      <c r="B110" s="14">
        <f t="shared" ref="B110:C110" si="26">SUM(B112:B130)</f>
        <v>0</v>
      </c>
      <c r="C110" s="53">
        <f t="shared" si="26"/>
        <v>0</v>
      </c>
      <c r="D110" s="14">
        <f t="shared" ref="D110:I110" si="27">SUM(D112:D130)</f>
        <v>0</v>
      </c>
      <c r="E110" s="14">
        <f t="shared" si="27"/>
        <v>0</v>
      </c>
      <c r="F110" s="14">
        <f t="shared" si="27"/>
        <v>0</v>
      </c>
      <c r="G110" s="14">
        <f t="shared" si="27"/>
        <v>0</v>
      </c>
      <c r="H110" s="14">
        <f t="shared" si="27"/>
        <v>0</v>
      </c>
      <c r="I110" s="14">
        <f t="shared" si="27"/>
        <v>0</v>
      </c>
      <c r="J110" s="22"/>
      <c r="K110" s="22"/>
      <c r="L110" s="22"/>
    </row>
    <row r="111" spans="1:12" s="45" customFormat="1" x14ac:dyDescent="0.25">
      <c r="A111" s="31" t="s">
        <v>11</v>
      </c>
      <c r="B111" s="14"/>
      <c r="C111" s="9"/>
      <c r="D111" s="14"/>
      <c r="E111" s="14"/>
      <c r="F111" s="14"/>
      <c r="G111" s="14"/>
      <c r="H111" s="14"/>
      <c r="I111" s="14"/>
      <c r="J111" s="22"/>
      <c r="K111" s="22"/>
      <c r="L111" s="22"/>
    </row>
    <row r="112" spans="1:12" s="45" customFormat="1" ht="33.75" customHeight="1" x14ac:dyDescent="0.25">
      <c r="A112" s="31" t="s">
        <v>13</v>
      </c>
      <c r="B112" s="15"/>
      <c r="C112" s="8"/>
      <c r="D112" s="15"/>
      <c r="E112" s="15"/>
      <c r="F112" s="15"/>
      <c r="G112" s="15"/>
      <c r="H112" s="8"/>
      <c r="I112" s="8"/>
      <c r="J112" s="23"/>
      <c r="K112" s="23"/>
      <c r="L112" s="23"/>
    </row>
    <row r="113" spans="1:12" s="45" customFormat="1" ht="35.25" customHeight="1" x14ac:dyDescent="0.25">
      <c r="A113" s="31" t="s">
        <v>14</v>
      </c>
      <c r="B113" s="40"/>
      <c r="C113" s="10"/>
      <c r="D113" s="10"/>
      <c r="E113" s="10"/>
      <c r="F113" s="40"/>
      <c r="G113" s="40"/>
      <c r="H113" s="43"/>
      <c r="I113" s="16"/>
      <c r="J113" s="24"/>
      <c r="K113" s="24"/>
      <c r="L113" s="25"/>
    </row>
    <row r="114" spans="1:12" s="45" customFormat="1" ht="34.5" customHeight="1" x14ac:dyDescent="0.25">
      <c r="A114" s="31" t="s">
        <v>15</v>
      </c>
      <c r="B114" s="41"/>
      <c r="C114" s="11"/>
      <c r="D114" s="11"/>
      <c r="E114" s="11"/>
      <c r="F114" s="41"/>
      <c r="G114" s="41"/>
      <c r="H114" s="41"/>
      <c r="I114" s="41"/>
      <c r="J114" s="42"/>
      <c r="K114" s="42"/>
      <c r="L114" s="46"/>
    </row>
    <row r="115" spans="1:12" s="45" customFormat="1" ht="33" customHeight="1" x14ac:dyDescent="0.25">
      <c r="A115" s="31" t="s">
        <v>16</v>
      </c>
      <c r="B115" s="41"/>
      <c r="C115" s="11"/>
      <c r="D115" s="11"/>
      <c r="E115" s="11"/>
      <c r="F115" s="41"/>
      <c r="G115" s="41"/>
      <c r="H115" s="43"/>
      <c r="I115" s="41"/>
      <c r="J115" s="42"/>
      <c r="K115" s="24"/>
      <c r="L115" s="46"/>
    </row>
    <row r="116" spans="1:12" s="45" customFormat="1" ht="33.75" customHeight="1" x14ac:dyDescent="0.25">
      <c r="A116" s="31" t="s">
        <v>17</v>
      </c>
      <c r="B116" s="41"/>
      <c r="C116" s="11"/>
      <c r="D116" s="11"/>
      <c r="E116" s="11"/>
      <c r="F116" s="41"/>
      <c r="G116" s="41"/>
      <c r="H116" s="43"/>
      <c r="I116" s="41"/>
      <c r="J116" s="42"/>
      <c r="K116" s="24"/>
      <c r="L116" s="46"/>
    </row>
    <row r="117" spans="1:12" s="47" customFormat="1" ht="33.75" customHeight="1" x14ac:dyDescent="0.25">
      <c r="A117" s="31" t="s">
        <v>18</v>
      </c>
      <c r="B117" s="16"/>
      <c r="C117" s="11"/>
      <c r="D117" s="16"/>
      <c r="E117" s="16"/>
      <c r="F117" s="16"/>
      <c r="G117" s="16"/>
      <c r="H117" s="16"/>
      <c r="I117" s="16"/>
      <c r="J117" s="25"/>
      <c r="K117" s="25"/>
      <c r="L117" s="25"/>
    </row>
    <row r="118" spans="1:12" s="45" customFormat="1" ht="16.5" customHeight="1" x14ac:dyDescent="0.25">
      <c r="A118" s="31" t="s">
        <v>19</v>
      </c>
      <c r="B118" s="41"/>
      <c r="C118" s="11"/>
      <c r="D118" s="11"/>
      <c r="E118" s="11"/>
      <c r="F118" s="41"/>
      <c r="G118" s="41"/>
      <c r="H118" s="41"/>
      <c r="I118" s="41"/>
      <c r="J118" s="42"/>
      <c r="K118" s="42"/>
      <c r="L118" s="46"/>
    </row>
    <row r="119" spans="1:12" s="45" customFormat="1" ht="31.5" customHeight="1" x14ac:dyDescent="0.25">
      <c r="A119" s="32" t="s">
        <v>20</v>
      </c>
      <c r="B119" s="41"/>
      <c r="C119" s="11"/>
      <c r="D119" s="11"/>
      <c r="E119" s="11"/>
      <c r="F119" s="41"/>
      <c r="G119" s="41"/>
      <c r="H119" s="41"/>
      <c r="I119" s="41"/>
      <c r="J119" s="42"/>
      <c r="K119" s="42"/>
      <c r="L119" s="46"/>
    </row>
    <row r="120" spans="1:12" s="45" customFormat="1" ht="32.25" customHeight="1" x14ac:dyDescent="0.25">
      <c r="A120" s="32" t="s">
        <v>21</v>
      </c>
      <c r="B120" s="41"/>
      <c r="C120" s="11"/>
      <c r="D120" s="11"/>
      <c r="E120" s="11"/>
      <c r="F120" s="41"/>
      <c r="G120" s="41"/>
      <c r="H120" s="41"/>
      <c r="I120" s="41"/>
      <c r="J120" s="42"/>
      <c r="K120" s="42"/>
      <c r="L120" s="46"/>
    </row>
    <row r="121" spans="1:12" s="45" customFormat="1" ht="30" x14ac:dyDescent="0.25">
      <c r="A121" s="32" t="s">
        <v>22</v>
      </c>
      <c r="B121" s="41"/>
      <c r="C121" s="41"/>
      <c r="D121" s="11"/>
      <c r="E121" s="11"/>
      <c r="F121" s="41"/>
      <c r="G121" s="41"/>
      <c r="H121" s="41"/>
      <c r="I121" s="41"/>
      <c r="J121" s="42"/>
      <c r="K121" s="42"/>
      <c r="L121" s="46"/>
    </row>
    <row r="122" spans="1:12" s="45" customFormat="1" ht="18" customHeight="1" x14ac:dyDescent="0.25">
      <c r="A122" s="32" t="s">
        <v>29</v>
      </c>
      <c r="B122" s="11"/>
      <c r="C122" s="11"/>
      <c r="D122" s="11"/>
      <c r="E122" s="11"/>
      <c r="F122" s="11"/>
      <c r="G122" s="11"/>
      <c r="H122" s="43"/>
      <c r="I122" s="43"/>
      <c r="J122" s="24"/>
      <c r="K122" s="24"/>
      <c r="L122" s="24"/>
    </row>
    <row r="123" spans="1:12" s="45" customFormat="1" ht="30" customHeight="1" x14ac:dyDescent="0.25">
      <c r="A123" s="32" t="s">
        <v>23</v>
      </c>
      <c r="B123" s="41"/>
      <c r="C123" s="11"/>
      <c r="D123" s="11"/>
      <c r="E123" s="11"/>
      <c r="F123" s="41"/>
      <c r="G123" s="41"/>
      <c r="H123" s="43"/>
      <c r="I123" s="41"/>
      <c r="J123" s="42"/>
      <c r="K123" s="24"/>
      <c r="L123" s="46"/>
    </row>
    <row r="124" spans="1:12" s="47" customFormat="1" ht="30.75" customHeight="1" x14ac:dyDescent="0.25">
      <c r="A124" s="32" t="s">
        <v>24</v>
      </c>
      <c r="B124" s="11"/>
      <c r="C124" s="11"/>
      <c r="D124" s="11"/>
      <c r="E124" s="11"/>
      <c r="F124" s="11"/>
      <c r="G124" s="11"/>
      <c r="H124" s="43"/>
      <c r="I124" s="43"/>
      <c r="J124" s="24"/>
      <c r="K124" s="24"/>
      <c r="L124" s="24"/>
    </row>
    <row r="125" spans="1:12" s="47" customFormat="1" ht="34.5" customHeight="1" x14ac:dyDescent="0.25">
      <c r="A125" s="32" t="s">
        <v>30</v>
      </c>
      <c r="B125" s="11"/>
      <c r="C125" s="11"/>
      <c r="D125" s="11"/>
      <c r="E125" s="11"/>
      <c r="F125" s="11"/>
      <c r="G125" s="11"/>
      <c r="H125" s="43"/>
      <c r="I125" s="43"/>
      <c r="J125" s="24"/>
      <c r="K125" s="24"/>
      <c r="L125" s="24"/>
    </row>
    <row r="126" spans="1:12" s="45" customFormat="1" ht="33" customHeight="1" x14ac:dyDescent="0.25">
      <c r="A126" s="32" t="s">
        <v>25</v>
      </c>
      <c r="B126" s="11"/>
      <c r="C126" s="11"/>
      <c r="D126" s="11"/>
      <c r="E126" s="11"/>
      <c r="F126" s="11"/>
      <c r="G126" s="11"/>
      <c r="H126" s="43"/>
      <c r="I126" s="43"/>
      <c r="J126" s="24"/>
      <c r="K126" s="24"/>
      <c r="L126" s="24"/>
    </row>
    <row r="127" spans="1:12" ht="33.75" customHeight="1" x14ac:dyDescent="0.25">
      <c r="A127" s="33" t="s">
        <v>31</v>
      </c>
      <c r="B127" s="1"/>
      <c r="C127" s="1"/>
      <c r="D127" s="1"/>
      <c r="E127" s="1"/>
      <c r="F127" s="1"/>
      <c r="G127" s="1"/>
      <c r="H127" s="1"/>
      <c r="I127" s="1"/>
      <c r="J127" s="26"/>
      <c r="K127" s="26"/>
      <c r="L127" s="26"/>
    </row>
    <row r="128" spans="1:12" ht="18.75" customHeight="1" x14ac:dyDescent="0.25">
      <c r="A128" s="33" t="s">
        <v>34</v>
      </c>
      <c r="B128" s="1"/>
      <c r="C128" s="1"/>
      <c r="D128" s="1"/>
      <c r="E128" s="1"/>
      <c r="F128" s="1"/>
      <c r="G128" s="1"/>
      <c r="H128" s="1"/>
      <c r="I128" s="1"/>
      <c r="J128" s="26"/>
      <c r="K128" s="26"/>
      <c r="L128" s="26"/>
    </row>
    <row r="129" spans="1:12" ht="30" x14ac:dyDescent="0.25">
      <c r="A129" s="33" t="s">
        <v>26</v>
      </c>
      <c r="B129" s="1"/>
      <c r="C129" s="1"/>
      <c r="D129" s="1"/>
      <c r="E129" s="1"/>
      <c r="F129" s="1"/>
      <c r="G129" s="1"/>
      <c r="H129" s="1"/>
      <c r="I129" s="1"/>
      <c r="J129" s="26"/>
      <c r="K129" s="26"/>
      <c r="L129" s="26"/>
    </row>
    <row r="130" spans="1:12" ht="30" x14ac:dyDescent="0.25">
      <c r="A130" s="34" t="s">
        <v>27</v>
      </c>
      <c r="B130" s="12"/>
      <c r="C130" s="12"/>
      <c r="D130" s="12"/>
      <c r="E130" s="12"/>
      <c r="F130" s="12"/>
      <c r="G130" s="12"/>
      <c r="H130" s="1"/>
      <c r="I130" s="1"/>
      <c r="J130" s="26"/>
      <c r="K130" s="26"/>
      <c r="L130" s="26"/>
    </row>
    <row r="131" spans="1:12" x14ac:dyDescent="0.25">
      <c r="A131" s="35" t="s">
        <v>28</v>
      </c>
      <c r="B131" s="19">
        <v>2677311.4</v>
      </c>
      <c r="C131" s="19">
        <v>2710919.7</v>
      </c>
      <c r="D131" s="19">
        <v>2870780</v>
      </c>
      <c r="E131" s="19">
        <v>2746361.7</v>
      </c>
      <c r="F131" s="19">
        <v>2780919.9</v>
      </c>
      <c r="G131" s="19">
        <v>2947360.1</v>
      </c>
      <c r="H131" s="19">
        <v>2814040.9</v>
      </c>
      <c r="I131" s="19">
        <v>2852859.4</v>
      </c>
      <c r="J131" s="27"/>
      <c r="K131" s="27"/>
      <c r="L131" s="27"/>
    </row>
    <row r="141" spans="1:12" s="4" customFormat="1" x14ac:dyDescent="0.25">
      <c r="A141" s="54" t="s">
        <v>0</v>
      </c>
      <c r="B141" s="52" t="s">
        <v>43</v>
      </c>
      <c r="C141" s="60" t="s">
        <v>44</v>
      </c>
      <c r="D141" s="70"/>
      <c r="E141" s="64"/>
      <c r="F141" s="71" t="s">
        <v>45</v>
      </c>
      <c r="G141" s="71"/>
      <c r="H141" s="71"/>
      <c r="I141" s="49" t="s">
        <v>52</v>
      </c>
      <c r="J141" s="50"/>
      <c r="K141" s="56"/>
      <c r="L141" s="56"/>
    </row>
    <row r="142" spans="1:12" s="4" customFormat="1" ht="30" x14ac:dyDescent="0.25">
      <c r="A142" s="55"/>
      <c r="B142" s="52" t="s">
        <v>7</v>
      </c>
      <c r="C142" s="52" t="s">
        <v>5</v>
      </c>
      <c r="D142" s="52" t="s">
        <v>6</v>
      </c>
      <c r="E142" s="52" t="s">
        <v>7</v>
      </c>
      <c r="F142" s="52" t="s">
        <v>5</v>
      </c>
      <c r="G142" s="52" t="s">
        <v>6</v>
      </c>
      <c r="H142" s="52" t="s">
        <v>7</v>
      </c>
      <c r="I142" s="52" t="s">
        <v>5</v>
      </c>
      <c r="J142" s="48"/>
      <c r="K142" s="48"/>
      <c r="L142" s="48"/>
    </row>
    <row r="143" spans="1:12" s="44" customFormat="1" ht="14.25" x14ac:dyDescent="0.2">
      <c r="A143" s="29" t="s">
        <v>9</v>
      </c>
      <c r="B143" s="5">
        <f t="shared" ref="B143:I143" si="28">B145+B166</f>
        <v>3027958.4</v>
      </c>
      <c r="C143" s="5">
        <f t="shared" si="28"/>
        <v>2883490.2</v>
      </c>
      <c r="D143" s="5">
        <f t="shared" si="28"/>
        <v>2923357.3</v>
      </c>
      <c r="E143" s="5">
        <f t="shared" si="28"/>
        <v>3107117</v>
      </c>
      <c r="F143" s="5">
        <f t="shared" si="28"/>
        <v>2954757.5</v>
      </c>
      <c r="G143" s="5">
        <f t="shared" si="28"/>
        <v>2995701.1</v>
      </c>
      <c r="H143" s="5">
        <f t="shared" si="28"/>
        <v>3186666.8</v>
      </c>
      <c r="I143" s="5">
        <f t="shared" si="28"/>
        <v>3027888.1</v>
      </c>
      <c r="J143" s="20"/>
      <c r="K143" s="20"/>
      <c r="L143" s="20"/>
    </row>
    <row r="144" spans="1:12" s="4" customFormat="1" x14ac:dyDescent="0.25">
      <c r="A144" s="30" t="s">
        <v>12</v>
      </c>
      <c r="B144" s="6"/>
      <c r="C144" s="7"/>
      <c r="D144" s="6"/>
      <c r="E144" s="6"/>
      <c r="F144" s="6"/>
      <c r="G144" s="6"/>
      <c r="H144" s="6"/>
      <c r="I144" s="6"/>
      <c r="J144" s="21"/>
      <c r="K144" s="21"/>
      <c r="L144" s="21"/>
    </row>
    <row r="145" spans="1:12" s="45" customFormat="1" x14ac:dyDescent="0.25">
      <c r="A145" s="31" t="s">
        <v>10</v>
      </c>
      <c r="B145" s="14">
        <f t="shared" ref="B145:I145" si="29">SUM(B147:B165)</f>
        <v>0</v>
      </c>
      <c r="C145" s="53">
        <f t="shared" si="29"/>
        <v>0</v>
      </c>
      <c r="D145" s="14">
        <f t="shared" si="29"/>
        <v>0</v>
      </c>
      <c r="E145" s="14">
        <f t="shared" si="29"/>
        <v>0</v>
      </c>
      <c r="F145" s="14">
        <f t="shared" si="29"/>
        <v>0</v>
      </c>
      <c r="G145" s="14">
        <f t="shared" si="29"/>
        <v>0</v>
      </c>
      <c r="H145" s="14">
        <f t="shared" si="29"/>
        <v>0</v>
      </c>
      <c r="I145" s="14">
        <f t="shared" si="29"/>
        <v>0</v>
      </c>
      <c r="J145" s="22"/>
      <c r="K145" s="22"/>
      <c r="L145" s="22"/>
    </row>
    <row r="146" spans="1:12" s="45" customFormat="1" x14ac:dyDescent="0.25">
      <c r="A146" s="31" t="s">
        <v>11</v>
      </c>
      <c r="B146" s="14"/>
      <c r="C146" s="9"/>
      <c r="D146" s="14"/>
      <c r="E146" s="14"/>
      <c r="F146" s="14"/>
      <c r="G146" s="14"/>
      <c r="H146" s="14"/>
      <c r="I146" s="14"/>
      <c r="J146" s="22"/>
      <c r="K146" s="22"/>
      <c r="L146" s="22"/>
    </row>
    <row r="147" spans="1:12" s="45" customFormat="1" ht="33.75" customHeight="1" x14ac:dyDescent="0.25">
      <c r="A147" s="31" t="s">
        <v>13</v>
      </c>
      <c r="B147" s="15"/>
      <c r="C147" s="8"/>
      <c r="D147" s="15"/>
      <c r="E147" s="15"/>
      <c r="F147" s="15"/>
      <c r="G147" s="15"/>
      <c r="H147" s="8"/>
      <c r="I147" s="8"/>
      <c r="J147" s="23"/>
      <c r="K147" s="23"/>
      <c r="L147" s="23"/>
    </row>
    <row r="148" spans="1:12" s="45" customFormat="1" ht="35.25" customHeight="1" x14ac:dyDescent="0.25">
      <c r="A148" s="31" t="s">
        <v>14</v>
      </c>
      <c r="B148" s="40"/>
      <c r="C148" s="10"/>
      <c r="D148" s="10"/>
      <c r="E148" s="10"/>
      <c r="F148" s="40"/>
      <c r="G148" s="40"/>
      <c r="H148" s="43"/>
      <c r="I148" s="16"/>
      <c r="J148" s="24"/>
      <c r="K148" s="24"/>
      <c r="L148" s="25"/>
    </row>
    <row r="149" spans="1:12" s="45" customFormat="1" ht="34.5" customHeight="1" x14ac:dyDescent="0.25">
      <c r="A149" s="31" t="s">
        <v>15</v>
      </c>
      <c r="B149" s="41"/>
      <c r="C149" s="11"/>
      <c r="D149" s="11"/>
      <c r="E149" s="11"/>
      <c r="F149" s="41"/>
      <c r="G149" s="41"/>
      <c r="H149" s="41"/>
      <c r="I149" s="41"/>
      <c r="J149" s="42"/>
      <c r="K149" s="42"/>
      <c r="L149" s="46"/>
    </row>
    <row r="150" spans="1:12" s="45" customFormat="1" ht="33" customHeight="1" x14ac:dyDescent="0.25">
      <c r="A150" s="31" t="s">
        <v>16</v>
      </c>
      <c r="B150" s="41"/>
      <c r="C150" s="11"/>
      <c r="D150" s="11"/>
      <c r="E150" s="11"/>
      <c r="F150" s="41"/>
      <c r="G150" s="41"/>
      <c r="H150" s="43"/>
      <c r="I150" s="41"/>
      <c r="J150" s="42"/>
      <c r="K150" s="24"/>
      <c r="L150" s="46"/>
    </row>
    <row r="151" spans="1:12" s="45" customFormat="1" ht="33.75" customHeight="1" x14ac:dyDescent="0.25">
      <c r="A151" s="31" t="s">
        <v>17</v>
      </c>
      <c r="B151" s="41"/>
      <c r="C151" s="11"/>
      <c r="D151" s="11"/>
      <c r="E151" s="11"/>
      <c r="F151" s="41"/>
      <c r="G151" s="41"/>
      <c r="H151" s="43"/>
      <c r="I151" s="41"/>
      <c r="J151" s="42"/>
      <c r="K151" s="24"/>
      <c r="L151" s="46"/>
    </row>
    <row r="152" spans="1:12" s="47" customFormat="1" ht="33.75" customHeight="1" x14ac:dyDescent="0.25">
      <c r="A152" s="31" t="s">
        <v>18</v>
      </c>
      <c r="B152" s="16"/>
      <c r="C152" s="11"/>
      <c r="D152" s="16"/>
      <c r="E152" s="16"/>
      <c r="F152" s="16"/>
      <c r="G152" s="16"/>
      <c r="H152" s="16"/>
      <c r="I152" s="16"/>
      <c r="J152" s="25"/>
      <c r="K152" s="25"/>
      <c r="L152" s="25"/>
    </row>
    <row r="153" spans="1:12" s="45" customFormat="1" ht="16.5" customHeight="1" x14ac:dyDescent="0.25">
      <c r="A153" s="31" t="s">
        <v>19</v>
      </c>
      <c r="B153" s="41"/>
      <c r="C153" s="11"/>
      <c r="D153" s="11"/>
      <c r="E153" s="11"/>
      <c r="F153" s="41"/>
      <c r="G153" s="41"/>
      <c r="H153" s="41"/>
      <c r="I153" s="41"/>
      <c r="J153" s="42"/>
      <c r="K153" s="42"/>
      <c r="L153" s="46"/>
    </row>
    <row r="154" spans="1:12" s="45" customFormat="1" ht="31.5" customHeight="1" x14ac:dyDescent="0.25">
      <c r="A154" s="32" t="s">
        <v>20</v>
      </c>
      <c r="B154" s="41"/>
      <c r="C154" s="11"/>
      <c r="D154" s="11"/>
      <c r="E154" s="11"/>
      <c r="F154" s="41"/>
      <c r="G154" s="41"/>
      <c r="H154" s="41"/>
      <c r="I154" s="41"/>
      <c r="J154" s="42"/>
      <c r="K154" s="42"/>
      <c r="L154" s="46"/>
    </row>
    <row r="155" spans="1:12" s="45" customFormat="1" ht="32.25" customHeight="1" x14ac:dyDescent="0.25">
      <c r="A155" s="32" t="s">
        <v>21</v>
      </c>
      <c r="B155" s="41"/>
      <c r="C155" s="11"/>
      <c r="D155" s="11"/>
      <c r="E155" s="11"/>
      <c r="F155" s="41"/>
      <c r="G155" s="41"/>
      <c r="H155" s="41"/>
      <c r="I155" s="41"/>
      <c r="J155" s="42"/>
      <c r="K155" s="42"/>
      <c r="L155" s="46"/>
    </row>
    <row r="156" spans="1:12" s="45" customFormat="1" ht="30" x14ac:dyDescent="0.25">
      <c r="A156" s="32" t="s">
        <v>22</v>
      </c>
      <c r="B156" s="41"/>
      <c r="C156" s="41"/>
      <c r="D156" s="11"/>
      <c r="E156" s="11"/>
      <c r="F156" s="41"/>
      <c r="G156" s="41"/>
      <c r="H156" s="41"/>
      <c r="I156" s="41"/>
      <c r="J156" s="42"/>
      <c r="K156" s="42"/>
      <c r="L156" s="46"/>
    </row>
    <row r="157" spans="1:12" s="45" customFormat="1" ht="18" customHeight="1" x14ac:dyDescent="0.25">
      <c r="A157" s="32" t="s">
        <v>29</v>
      </c>
      <c r="B157" s="11"/>
      <c r="C157" s="11"/>
      <c r="D157" s="11"/>
      <c r="E157" s="11"/>
      <c r="F157" s="11"/>
      <c r="G157" s="11"/>
      <c r="H157" s="43"/>
      <c r="I157" s="43"/>
      <c r="J157" s="24"/>
      <c r="K157" s="24"/>
      <c r="L157" s="24"/>
    </row>
    <row r="158" spans="1:12" s="45" customFormat="1" ht="30" customHeight="1" x14ac:dyDescent="0.25">
      <c r="A158" s="32" t="s">
        <v>23</v>
      </c>
      <c r="B158" s="41"/>
      <c r="C158" s="11"/>
      <c r="D158" s="11"/>
      <c r="E158" s="11"/>
      <c r="F158" s="41"/>
      <c r="G158" s="41"/>
      <c r="H158" s="43"/>
      <c r="I158" s="41"/>
      <c r="J158" s="42"/>
      <c r="K158" s="24"/>
      <c r="L158" s="46"/>
    </row>
    <row r="159" spans="1:12" s="47" customFormat="1" ht="30.75" customHeight="1" x14ac:dyDescent="0.25">
      <c r="A159" s="32" t="s">
        <v>24</v>
      </c>
      <c r="B159" s="11"/>
      <c r="C159" s="11"/>
      <c r="D159" s="11"/>
      <c r="E159" s="11"/>
      <c r="F159" s="11"/>
      <c r="G159" s="11"/>
      <c r="H159" s="43"/>
      <c r="I159" s="43"/>
      <c r="J159" s="24"/>
      <c r="K159" s="24"/>
      <c r="L159" s="24"/>
    </row>
    <row r="160" spans="1:12" s="47" customFormat="1" ht="34.5" customHeight="1" x14ac:dyDescent="0.25">
      <c r="A160" s="32" t="s">
        <v>30</v>
      </c>
      <c r="B160" s="11"/>
      <c r="C160" s="11"/>
      <c r="D160" s="11"/>
      <c r="E160" s="11"/>
      <c r="F160" s="11"/>
      <c r="G160" s="11"/>
      <c r="H160" s="43"/>
      <c r="I160" s="43"/>
      <c r="J160" s="24"/>
      <c r="K160" s="24"/>
      <c r="L160" s="24"/>
    </row>
    <row r="161" spans="1:12" s="45" customFormat="1" ht="33" customHeight="1" x14ac:dyDescent="0.25">
      <c r="A161" s="32" t="s">
        <v>25</v>
      </c>
      <c r="B161" s="11"/>
      <c r="C161" s="11"/>
      <c r="D161" s="11"/>
      <c r="E161" s="11"/>
      <c r="F161" s="11"/>
      <c r="G161" s="11"/>
      <c r="H161" s="43"/>
      <c r="I161" s="43"/>
      <c r="J161" s="24"/>
      <c r="K161" s="24"/>
      <c r="L161" s="24"/>
    </row>
    <row r="162" spans="1:12" ht="33.75" customHeight="1" x14ac:dyDescent="0.25">
      <c r="A162" s="33" t="s">
        <v>31</v>
      </c>
      <c r="B162" s="1"/>
      <c r="C162" s="1"/>
      <c r="D162" s="1"/>
      <c r="E162" s="1"/>
      <c r="F162" s="1"/>
      <c r="G162" s="1"/>
      <c r="H162" s="1"/>
      <c r="I162" s="1"/>
      <c r="J162" s="26"/>
      <c r="K162" s="26"/>
      <c r="L162" s="26"/>
    </row>
    <row r="163" spans="1:12" ht="18.75" customHeight="1" x14ac:dyDescent="0.25">
      <c r="A163" s="33" t="s">
        <v>34</v>
      </c>
      <c r="B163" s="1"/>
      <c r="C163" s="1"/>
      <c r="D163" s="1"/>
      <c r="E163" s="1"/>
      <c r="F163" s="1"/>
      <c r="G163" s="1"/>
      <c r="H163" s="1"/>
      <c r="I163" s="1"/>
      <c r="J163" s="26"/>
      <c r="K163" s="26"/>
      <c r="L163" s="26"/>
    </row>
    <row r="164" spans="1:12" ht="30" x14ac:dyDescent="0.25">
      <c r="A164" s="33" t="s">
        <v>26</v>
      </c>
      <c r="B164" s="1"/>
      <c r="C164" s="1"/>
      <c r="D164" s="1"/>
      <c r="E164" s="1"/>
      <c r="F164" s="1"/>
      <c r="G164" s="1"/>
      <c r="H164" s="1"/>
      <c r="I164" s="1"/>
      <c r="J164" s="26"/>
      <c r="K164" s="26"/>
      <c r="L164" s="26"/>
    </row>
    <row r="165" spans="1:12" ht="30" x14ac:dyDescent="0.25">
      <c r="A165" s="34" t="s">
        <v>27</v>
      </c>
      <c r="B165" s="12"/>
      <c r="C165" s="12"/>
      <c r="D165" s="12"/>
      <c r="E165" s="12"/>
      <c r="F165" s="12"/>
      <c r="G165" s="12"/>
      <c r="H165" s="1"/>
      <c r="I165" s="1"/>
      <c r="J165" s="26"/>
      <c r="K165" s="26"/>
      <c r="L165" s="26"/>
    </row>
    <row r="166" spans="1:12" x14ac:dyDescent="0.25">
      <c r="A166" s="35" t="s">
        <v>28</v>
      </c>
      <c r="B166" s="19">
        <v>3027958.4</v>
      </c>
      <c r="C166" s="19">
        <v>2883490.2</v>
      </c>
      <c r="D166" s="19">
        <v>2923357.3</v>
      </c>
      <c r="E166" s="19">
        <v>3107117</v>
      </c>
      <c r="F166" s="19">
        <v>2954757.5</v>
      </c>
      <c r="G166" s="19">
        <v>2995701.1</v>
      </c>
      <c r="H166" s="19">
        <v>3186666.8</v>
      </c>
      <c r="I166" s="19">
        <v>3027888.1</v>
      </c>
      <c r="J166" s="27"/>
      <c r="K166" s="27"/>
      <c r="L166" s="27"/>
    </row>
    <row r="175" spans="1:12" s="4" customFormat="1" x14ac:dyDescent="0.25">
      <c r="A175" s="72" t="s">
        <v>0</v>
      </c>
      <c r="B175" s="57" t="s">
        <v>46</v>
      </c>
      <c r="C175" s="58"/>
      <c r="D175" s="51"/>
      <c r="E175" s="51"/>
      <c r="F175" s="51"/>
      <c r="G175" s="74"/>
      <c r="H175" s="75"/>
      <c r="I175" s="75"/>
      <c r="J175" s="50"/>
      <c r="K175" s="56"/>
      <c r="L175" s="56"/>
    </row>
    <row r="176" spans="1:12" s="4" customFormat="1" x14ac:dyDescent="0.25">
      <c r="A176" s="73"/>
      <c r="B176" s="52" t="s">
        <v>6</v>
      </c>
      <c r="C176" s="52" t="s">
        <v>7</v>
      </c>
      <c r="D176" s="48"/>
      <c r="E176" s="48"/>
      <c r="F176" s="48"/>
      <c r="G176" s="48"/>
      <c r="H176" s="48"/>
      <c r="I176" s="48"/>
      <c r="J176" s="48"/>
      <c r="K176" s="48"/>
      <c r="L176" s="48"/>
    </row>
    <row r="177" spans="1:12" s="44" customFormat="1" ht="14.25" x14ac:dyDescent="0.2">
      <c r="A177" s="36" t="s">
        <v>9</v>
      </c>
      <c r="B177" s="5">
        <f t="shared" ref="B177:C177" si="30">B179+B200</f>
        <v>3069939.9</v>
      </c>
      <c r="C177" s="5">
        <f t="shared" si="30"/>
        <v>3266318.7</v>
      </c>
      <c r="D177" s="20"/>
      <c r="E177" s="20"/>
      <c r="F177" s="20"/>
      <c r="G177" s="20"/>
      <c r="H177" s="20"/>
      <c r="I177" s="20"/>
      <c r="J177" s="20"/>
      <c r="K177" s="20"/>
      <c r="L177" s="20"/>
    </row>
    <row r="178" spans="1:12" s="4" customFormat="1" x14ac:dyDescent="0.25">
      <c r="A178" s="37" t="s">
        <v>12</v>
      </c>
      <c r="B178" s="6"/>
      <c r="C178" s="7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1:12" s="45" customFormat="1" x14ac:dyDescent="0.25">
      <c r="A179" s="38" t="s">
        <v>10</v>
      </c>
      <c r="B179" s="14">
        <f t="shared" ref="B179:C179" si="31">SUM(B181:B199)</f>
        <v>0</v>
      </c>
      <c r="C179" s="53">
        <f t="shared" si="31"/>
        <v>0</v>
      </c>
      <c r="D179" s="22"/>
      <c r="E179" s="22"/>
      <c r="F179" s="22"/>
      <c r="G179" s="22"/>
      <c r="H179" s="22"/>
      <c r="I179" s="22"/>
      <c r="J179" s="22"/>
      <c r="K179" s="22"/>
      <c r="L179" s="22"/>
    </row>
    <row r="180" spans="1:12" s="45" customFormat="1" x14ac:dyDescent="0.25">
      <c r="A180" s="38" t="s">
        <v>11</v>
      </c>
      <c r="B180" s="14"/>
      <c r="C180" s="9"/>
      <c r="D180" s="22"/>
      <c r="E180" s="22"/>
      <c r="F180" s="22"/>
      <c r="G180" s="22"/>
      <c r="H180" s="22"/>
      <c r="I180" s="22"/>
      <c r="J180" s="22"/>
      <c r="K180" s="22"/>
      <c r="L180" s="22"/>
    </row>
    <row r="181" spans="1:12" s="45" customFormat="1" ht="33.75" customHeight="1" x14ac:dyDescent="0.25">
      <c r="A181" s="38" t="s">
        <v>13</v>
      </c>
      <c r="B181" s="8"/>
      <c r="C181" s="8"/>
      <c r="D181" s="23"/>
      <c r="E181" s="23"/>
      <c r="F181" s="23"/>
      <c r="G181" s="23"/>
      <c r="H181" s="23"/>
      <c r="I181" s="23"/>
      <c r="J181" s="23"/>
      <c r="K181" s="23"/>
      <c r="L181" s="23"/>
    </row>
    <row r="182" spans="1:12" s="45" customFormat="1" ht="35.25" customHeight="1" x14ac:dyDescent="0.25">
      <c r="A182" s="38" t="s">
        <v>14</v>
      </c>
      <c r="B182" s="43"/>
      <c r="C182" s="43"/>
      <c r="D182" s="24"/>
      <c r="E182" s="24"/>
      <c r="F182" s="24"/>
      <c r="G182" s="24"/>
      <c r="H182" s="24"/>
      <c r="I182" s="25"/>
      <c r="J182" s="24"/>
      <c r="K182" s="24"/>
      <c r="L182" s="25"/>
    </row>
    <row r="183" spans="1:12" s="45" customFormat="1" ht="34.5" customHeight="1" x14ac:dyDescent="0.25">
      <c r="A183" s="38" t="s">
        <v>15</v>
      </c>
      <c r="B183" s="41"/>
      <c r="C183" s="43"/>
      <c r="D183" s="24"/>
      <c r="E183" s="24"/>
      <c r="F183" s="42"/>
      <c r="G183" s="42"/>
      <c r="H183" s="42"/>
      <c r="I183" s="42"/>
      <c r="J183" s="42"/>
      <c r="K183" s="42"/>
      <c r="L183" s="46"/>
    </row>
    <row r="184" spans="1:12" s="45" customFormat="1" ht="33" customHeight="1" x14ac:dyDescent="0.25">
      <c r="A184" s="38" t="s">
        <v>16</v>
      </c>
      <c r="B184" s="41"/>
      <c r="C184" s="43"/>
      <c r="D184" s="24"/>
      <c r="E184" s="24"/>
      <c r="F184" s="42"/>
      <c r="G184" s="42"/>
      <c r="H184" s="24"/>
      <c r="I184" s="42"/>
      <c r="J184" s="42"/>
      <c r="K184" s="24"/>
      <c r="L184" s="46"/>
    </row>
    <row r="185" spans="1:12" s="45" customFormat="1" ht="33.75" customHeight="1" x14ac:dyDescent="0.25">
      <c r="A185" s="38" t="s">
        <v>17</v>
      </c>
      <c r="B185" s="41"/>
      <c r="C185" s="43"/>
      <c r="D185" s="24"/>
      <c r="E185" s="24"/>
      <c r="F185" s="42"/>
      <c r="G185" s="42"/>
      <c r="H185" s="24"/>
      <c r="I185" s="42"/>
      <c r="J185" s="42"/>
      <c r="K185" s="24"/>
      <c r="L185" s="46"/>
    </row>
    <row r="186" spans="1:12" s="47" customFormat="1" ht="33.75" customHeight="1" x14ac:dyDescent="0.25">
      <c r="A186" s="38" t="s">
        <v>18</v>
      </c>
      <c r="B186" s="16"/>
      <c r="C186" s="43"/>
      <c r="D186" s="25"/>
      <c r="E186" s="25"/>
      <c r="F186" s="25"/>
      <c r="G186" s="25"/>
      <c r="H186" s="25"/>
      <c r="I186" s="25"/>
      <c r="J186" s="25"/>
      <c r="K186" s="25"/>
      <c r="L186" s="25"/>
    </row>
    <row r="187" spans="1:12" s="45" customFormat="1" ht="16.5" customHeight="1" x14ac:dyDescent="0.25">
      <c r="A187" s="38" t="s">
        <v>19</v>
      </c>
      <c r="B187" s="41"/>
      <c r="C187" s="43"/>
      <c r="D187" s="24"/>
      <c r="E187" s="24"/>
      <c r="F187" s="42"/>
      <c r="G187" s="42"/>
      <c r="H187" s="42"/>
      <c r="I187" s="42"/>
      <c r="J187" s="42"/>
      <c r="K187" s="42"/>
      <c r="L187" s="46"/>
    </row>
    <row r="188" spans="1:12" s="45" customFormat="1" ht="31.5" customHeight="1" x14ac:dyDescent="0.25">
      <c r="A188" s="33" t="s">
        <v>20</v>
      </c>
      <c r="B188" s="41"/>
      <c r="C188" s="43"/>
      <c r="D188" s="24"/>
      <c r="E188" s="24"/>
      <c r="F188" s="42"/>
      <c r="G188" s="42"/>
      <c r="H188" s="42"/>
      <c r="I188" s="42"/>
      <c r="J188" s="42"/>
      <c r="K188" s="42"/>
      <c r="L188" s="46"/>
    </row>
    <row r="189" spans="1:12" s="45" customFormat="1" ht="32.25" customHeight="1" x14ac:dyDescent="0.25">
      <c r="A189" s="33" t="s">
        <v>21</v>
      </c>
      <c r="B189" s="41"/>
      <c r="C189" s="43"/>
      <c r="D189" s="24"/>
      <c r="E189" s="24"/>
      <c r="F189" s="42"/>
      <c r="G189" s="42"/>
      <c r="H189" s="42"/>
      <c r="I189" s="42"/>
      <c r="J189" s="42"/>
      <c r="K189" s="42"/>
      <c r="L189" s="46"/>
    </row>
    <row r="190" spans="1:12" s="45" customFormat="1" ht="30" x14ac:dyDescent="0.25">
      <c r="A190" s="33" t="s">
        <v>22</v>
      </c>
      <c r="B190" s="41"/>
      <c r="C190" s="41"/>
      <c r="D190" s="24"/>
      <c r="E190" s="24"/>
      <c r="F190" s="42"/>
      <c r="G190" s="42"/>
      <c r="H190" s="42"/>
      <c r="I190" s="42"/>
      <c r="J190" s="42"/>
      <c r="K190" s="42"/>
      <c r="L190" s="46"/>
    </row>
    <row r="191" spans="1:12" s="45" customFormat="1" ht="18" customHeight="1" x14ac:dyDescent="0.25">
      <c r="A191" s="33" t="s">
        <v>29</v>
      </c>
      <c r="B191" s="43"/>
      <c r="C191" s="43"/>
      <c r="D191" s="24"/>
      <c r="E191" s="24"/>
      <c r="F191" s="24"/>
      <c r="G191" s="24"/>
      <c r="H191" s="24"/>
      <c r="I191" s="24"/>
      <c r="J191" s="24"/>
      <c r="K191" s="24"/>
      <c r="L191" s="24"/>
    </row>
    <row r="192" spans="1:12" s="45" customFormat="1" ht="30" customHeight="1" x14ac:dyDescent="0.25">
      <c r="A192" s="33" t="s">
        <v>23</v>
      </c>
      <c r="B192" s="41"/>
      <c r="C192" s="43"/>
      <c r="D192" s="24"/>
      <c r="E192" s="24"/>
      <c r="F192" s="42"/>
      <c r="G192" s="42"/>
      <c r="H192" s="24"/>
      <c r="I192" s="42"/>
      <c r="J192" s="42"/>
      <c r="K192" s="24"/>
      <c r="L192" s="46"/>
    </row>
    <row r="193" spans="1:12" s="47" customFormat="1" ht="30.75" customHeight="1" x14ac:dyDescent="0.25">
      <c r="A193" s="33" t="s">
        <v>24</v>
      </c>
      <c r="B193" s="43"/>
      <c r="C193" s="43"/>
      <c r="D193" s="24"/>
      <c r="E193" s="24"/>
      <c r="F193" s="24"/>
      <c r="G193" s="24"/>
      <c r="H193" s="24"/>
      <c r="I193" s="24"/>
      <c r="J193" s="24"/>
      <c r="K193" s="24"/>
      <c r="L193" s="24"/>
    </row>
    <row r="194" spans="1:12" s="47" customFormat="1" ht="34.5" customHeight="1" x14ac:dyDescent="0.25">
      <c r="A194" s="33" t="s">
        <v>30</v>
      </c>
      <c r="B194" s="43"/>
      <c r="C194" s="43"/>
      <c r="D194" s="24"/>
      <c r="E194" s="24"/>
      <c r="F194" s="24"/>
      <c r="G194" s="24"/>
      <c r="H194" s="24"/>
      <c r="I194" s="24"/>
      <c r="J194" s="24"/>
      <c r="K194" s="24"/>
      <c r="L194" s="24"/>
    </row>
    <row r="195" spans="1:12" s="45" customFormat="1" ht="33" customHeight="1" x14ac:dyDescent="0.25">
      <c r="A195" s="33" t="s">
        <v>25</v>
      </c>
      <c r="B195" s="43"/>
      <c r="C195" s="43"/>
      <c r="D195" s="24"/>
      <c r="E195" s="24"/>
      <c r="F195" s="24"/>
      <c r="G195" s="24"/>
      <c r="H195" s="24"/>
      <c r="I195" s="24"/>
      <c r="J195" s="24"/>
      <c r="K195" s="24"/>
      <c r="L195" s="24"/>
    </row>
    <row r="196" spans="1:12" ht="33.75" customHeight="1" x14ac:dyDescent="0.25">
      <c r="A196" s="33" t="s">
        <v>31</v>
      </c>
      <c r="B196" s="1"/>
      <c r="C196" s="1"/>
      <c r="D196" s="26"/>
      <c r="E196" s="26"/>
      <c r="F196" s="26"/>
      <c r="G196" s="26"/>
      <c r="H196" s="26"/>
      <c r="I196" s="26"/>
      <c r="J196" s="26"/>
      <c r="K196" s="26"/>
      <c r="L196" s="26"/>
    </row>
    <row r="197" spans="1:12" ht="18.75" customHeight="1" x14ac:dyDescent="0.25">
      <c r="A197" s="33" t="s">
        <v>34</v>
      </c>
      <c r="B197" s="1"/>
      <c r="C197" s="1"/>
      <c r="D197" s="26"/>
      <c r="E197" s="26"/>
      <c r="F197" s="26"/>
      <c r="G197" s="26"/>
      <c r="H197" s="26"/>
      <c r="I197" s="26"/>
      <c r="J197" s="26"/>
      <c r="K197" s="26"/>
      <c r="L197" s="26"/>
    </row>
    <row r="198" spans="1:12" ht="30" x14ac:dyDescent="0.25">
      <c r="A198" s="33" t="s">
        <v>26</v>
      </c>
      <c r="B198" s="1"/>
      <c r="C198" s="1"/>
      <c r="D198" s="26"/>
      <c r="E198" s="26"/>
      <c r="F198" s="26"/>
      <c r="G198" s="26"/>
      <c r="H198" s="26"/>
      <c r="I198" s="26"/>
      <c r="J198" s="26"/>
      <c r="K198" s="26"/>
      <c r="L198" s="26"/>
    </row>
    <row r="199" spans="1:12" ht="30" x14ac:dyDescent="0.25">
      <c r="A199" s="34" t="s">
        <v>27</v>
      </c>
      <c r="B199" s="1"/>
      <c r="C199" s="1"/>
      <c r="D199" s="26"/>
      <c r="E199" s="26"/>
      <c r="F199" s="26"/>
      <c r="G199" s="26"/>
      <c r="H199" s="26"/>
      <c r="I199" s="26"/>
      <c r="J199" s="26"/>
      <c r="K199" s="26"/>
      <c r="L199" s="26"/>
    </row>
    <row r="200" spans="1:12" x14ac:dyDescent="0.25">
      <c r="A200" s="39" t="s">
        <v>28</v>
      </c>
      <c r="B200" s="19">
        <v>3069939.9</v>
      </c>
      <c r="C200" s="19">
        <v>3266318.7</v>
      </c>
      <c r="D200" s="27"/>
      <c r="E200" s="27"/>
      <c r="F200" s="27"/>
      <c r="G200" s="27"/>
      <c r="H200" s="27"/>
      <c r="I200" s="27"/>
      <c r="J200" s="27"/>
      <c r="K200" s="27"/>
      <c r="L200" s="27"/>
    </row>
    <row r="201" spans="1:12" x14ac:dyDescent="0.25">
      <c r="D201" s="28"/>
      <c r="E201" s="28"/>
      <c r="F201" s="28"/>
      <c r="G201" s="28"/>
      <c r="H201" s="28"/>
      <c r="I201" s="28"/>
    </row>
  </sheetData>
  <mergeCells count="31">
    <mergeCell ref="K141:L141"/>
    <mergeCell ref="C141:E141"/>
    <mergeCell ref="F141:H141"/>
    <mergeCell ref="A175:A176"/>
    <mergeCell ref="G175:I175"/>
    <mergeCell ref="K175:L175"/>
    <mergeCell ref="A141:A142"/>
    <mergeCell ref="B175:C175"/>
    <mergeCell ref="A6:L6"/>
    <mergeCell ref="A7:L7"/>
    <mergeCell ref="A9:A10"/>
    <mergeCell ref="B9:B10"/>
    <mergeCell ref="C9:C10"/>
    <mergeCell ref="J9:L9"/>
    <mergeCell ref="D9:D10"/>
    <mergeCell ref="E9:G9"/>
    <mergeCell ref="H9:I9"/>
    <mergeCell ref="A71:A72"/>
    <mergeCell ref="K71:L71"/>
    <mergeCell ref="K37:L37"/>
    <mergeCell ref="A37:A38"/>
    <mergeCell ref="A106:A107"/>
    <mergeCell ref="K106:L106"/>
    <mergeCell ref="C37:E37"/>
    <mergeCell ref="F37:H37"/>
    <mergeCell ref="B71:C71"/>
    <mergeCell ref="D71:F71"/>
    <mergeCell ref="G71:I71"/>
    <mergeCell ref="B106:D106"/>
    <mergeCell ref="E106:G106"/>
    <mergeCell ref="H106:I10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2023-11-29T03:50:49Z</cp:lastPrinted>
  <dcterms:created xsi:type="dcterms:W3CDTF">2023-01-17T07:13:32Z</dcterms:created>
  <dcterms:modified xsi:type="dcterms:W3CDTF">2024-02-20T04:41:49Z</dcterms:modified>
</cp:coreProperties>
</file>