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460" tabRatio="507" activeTab="3"/>
  </bookViews>
  <sheets>
    <sheet name="доходы " sheetId="1" r:id="rId1"/>
    <sheet name="числ" sheetId="2" r:id="rId2"/>
    <sheet name="разд, подр " sheetId="3" r:id="rId3"/>
    <sheet name="Источники" sheetId="4" r:id="rId4"/>
  </sheets>
  <definedNames>
    <definedName name="_xlfn.IFERROR" hidden="1">#NAME?</definedName>
    <definedName name="_xlnm.Print_Titles" localSheetId="2">'разд, подр '!$12:$13</definedName>
    <definedName name="_xlnm.Print_Area" localSheetId="0">'доходы '!$A$1:$E$227</definedName>
  </definedNames>
  <calcPr fullCalcOnLoad="1"/>
</workbook>
</file>

<file path=xl/sharedStrings.xml><?xml version="1.0" encoding="utf-8"?>
<sst xmlns="http://schemas.openxmlformats.org/spreadsheetml/2006/main" count="670" uniqueCount="652">
  <si>
    <t>0111</t>
  </si>
  <si>
    <t>0113</t>
  </si>
  <si>
    <t>ФИЗИЧЕСКАЯ КУЛЬТУРА И СПОРТ</t>
  </si>
  <si>
    <t>1101</t>
  </si>
  <si>
    <t xml:space="preserve">Физическая культура </t>
  </si>
  <si>
    <t>1200</t>
  </si>
  <si>
    <t>СРЕДСТВА МАССОВОЙ ИНФОРМАЦИИ</t>
  </si>
  <si>
    <t>1201</t>
  </si>
  <si>
    <t>1202</t>
  </si>
  <si>
    <t>1400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</si>
  <si>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</si>
  <si>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</si>
  <si>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</si>
  <si>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</si>
  <si>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</si>
  <si>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</si>
  <si>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</si>
  <si>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Другие общегосударственные вопросы</t>
  </si>
  <si>
    <t>ДОХОДЫ ОТ ПРОДАЖИ МАТЕРИАЛЬНЫХ И НЕМАТЕРИАЛЬНЫХ АКТИВОВ</t>
  </si>
  <si>
    <t>0405</t>
  </si>
  <si>
    <t>Сельское хозяйство и рыболовство</t>
  </si>
  <si>
    <t>НАЛОГИ, СБОРЫ И РЕГУЛЯРНЫЕ ПЛАТЕЖИ ЗА ПОЛЬЗОВАНИЕ ПРИРОДНЫМИ РЕСУРСАМИ</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</si>
  <si>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</si>
  <si>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</si>
  <si>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</si>
  <si>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</si>
  <si>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</si>
  <si>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</si>
  <si>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НАЦИОНАЛЬНАЯ ОБОРОНА</t>
  </si>
  <si>
    <t>0200</t>
  </si>
  <si>
    <t>0203</t>
  </si>
  <si>
    <t>Мобилизационная и вневойсковая подготовка</t>
  </si>
  <si>
    <t>0703</t>
  </si>
  <si>
    <t>Дополнительное образование детей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</si>
  <si>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</si>
  <si>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</si>
  <si>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</si>
  <si>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БЕЗВОЗМЕЗДНЫЕ ПОСТУПЛЕНИЯ ОТ ДРУГИХ БЮДЖЕТОВ БЮДЖЕТНОЙ СИСТЕМЫ РОССИЙСКОЙ ФЕДЕРАЦИИ</t>
  </si>
  <si>
    <t>Иные дотации</t>
  </si>
  <si>
    <t>1402</t>
  </si>
  <si>
    <t>РзПр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</si>
  <si>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</si>
  <si>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</si>
  <si>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</si>
  <si>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</si>
  <si>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</si>
  <si>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</si>
  <si>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</si>
  <si>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</si>
  <si>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</si>
  <si>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</si>
  <si>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</si>
  <si>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</si>
  <si>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</si>
  <si>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</si>
  <si>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</si>
  <si>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</si>
  <si>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</si>
  <si>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</si>
  <si>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</si>
  <si>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Единый сельскохозяйственный налог</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</si>
  <si>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</si>
  <si>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</si>
  <si>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Иные межбюджетные трансферты</t>
  </si>
  <si>
    <t>0412</t>
  </si>
  <si>
    <t>Дотации на выравнивание бюджетной обеспеченности</t>
  </si>
  <si>
    <t>0505</t>
  </si>
  <si>
    <t>Другие вопросы в области жилищно-коммунального хозяйства</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</si>
  <si>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</si>
  <si>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</si>
  <si>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</si>
  <si>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</si>
  <si>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</si>
  <si>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Молодежная политика</t>
  </si>
  <si>
    <t>Налог на добычу общераспространенных полезных ископаемых</t>
  </si>
  <si>
    <t>Налог на добычу полезных ископаемых</t>
  </si>
  <si>
    <t>0503</t>
  </si>
  <si>
    <t>Благоустройство</t>
  </si>
  <si>
    <t>0501</t>
  </si>
  <si>
    <t>Жилищное хозяйство</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</si>
  <si>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</si>
  <si>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</si>
  <si>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</si>
  <si>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</si>
  <si>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</si>
  <si>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</si>
  <si>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</si>
  <si>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</si>
  <si>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</si>
  <si>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</si>
  <si>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</si>
  <si>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</si>
  <si>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</si>
  <si>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</si>
  <si>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</si>
  <si>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Плата за негативное воздействие на окружающую среду</t>
  </si>
  <si>
    <t>Налог, взимаемый в связи с применением упрощенной системы налогообложения</t>
  </si>
  <si>
    <t>Прочие субсидии бюджетам муниципальных районов</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</si>
  <si>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</si>
  <si>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</si>
  <si>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</si>
  <si>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</si>
  <si>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</si>
  <si>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</si>
  <si>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</si>
  <si>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</si>
  <si>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</si>
  <si>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</si>
  <si>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Прочие межбюджетные трансферты общего характера</t>
  </si>
  <si>
    <t>1403</t>
  </si>
  <si>
    <t>Плата за размещение отходов производства и потребления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</si>
  <si>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</si>
  <si>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</si>
  <si>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</si>
  <si>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</si>
  <si>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</si>
  <si>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</si>
  <si>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</si>
  <si>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</si>
  <si>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</si>
  <si>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Налог на доходы физических лиц</t>
  </si>
  <si>
    <t>Единый налог на вмененный доход для отдельных видов деятельности</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</si>
  <si>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</si>
  <si>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</si>
  <si>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</si>
  <si>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</si>
  <si>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</si>
  <si>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</si>
  <si>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</si>
  <si>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</si>
  <si>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</si>
  <si>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</si>
  <si>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</si>
  <si>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</si>
  <si>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Телевидение и радиовещание</t>
  </si>
  <si>
    <t>Плата за сбросы загрязняющих веществ в водные объекты</t>
  </si>
  <si>
    <t>(руб.)</t>
  </si>
  <si>
    <t>Коды бюджетной классификации Российской Федерации</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</si>
  <si>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</si>
  <si>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</si>
  <si>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</si>
  <si>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</si>
  <si>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</si>
  <si>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Налог, взимаемый с налогоплательщиков, выбравших в качестве объекта налогообложения доходы</t>
  </si>
  <si>
    <t>Государственная пошлина по делам, рассматриваемым в судах общей юрисдикции, мировыми судьями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</si>
  <si>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</si>
  <si>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бюджета муниципального района Мелеузовский район Республики Башкортостан </t>
  </si>
  <si>
    <t>государственного управления, относящихся к доходам бюджета муниципального района</t>
  </si>
  <si>
    <t>Мелеузовский район Республики Башкортостан</t>
  </si>
  <si>
    <t>Коды БК</t>
  </si>
  <si>
    <t>Показатели</t>
  </si>
  <si>
    <t>Приложение № 2</t>
  </si>
  <si>
    <t>к постановлению главы Администрации</t>
  </si>
  <si>
    <t>муниципального района Мелеузовский район</t>
  </si>
  <si>
    <t>% исполнения</t>
  </si>
  <si>
    <t>0105</t>
  </si>
  <si>
    <t>Судебная система</t>
  </si>
  <si>
    <t>0408</t>
  </si>
  <si>
    <t>Транспорт</t>
  </si>
  <si>
    <t>000 01 00 00 00 00 0000 000</t>
  </si>
  <si>
    <t>000 01 05 00 00 00 0000 500</t>
  </si>
  <si>
    <t>000 01 05 02 01 05 0000 510</t>
  </si>
  <si>
    <t>000 01 05 00 00 00 0000 600</t>
  </si>
  <si>
    <t>000 01 05 02 01 05 0000 610</t>
  </si>
  <si>
    <t>Источники внутреннего финансирования дефицита бюджетов, всего</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</si>
  <si>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</si>
  <si>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</si>
  <si>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</si>
  <si>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</si>
  <si>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Доходы, поступающие в порядке возмещения расходов, понесенных в связи с эксплуатацией имущества</t>
  </si>
  <si>
    <t>Приложение № 1</t>
  </si>
  <si>
    <t>Период</t>
  </si>
  <si>
    <t xml:space="preserve">                                               муниципального района Мелеузовский район</t>
  </si>
  <si>
    <t xml:space="preserve">                                               к постановлению главы Администрации</t>
  </si>
  <si>
    <t xml:space="preserve">                                               Приложение № 4</t>
  </si>
  <si>
    <t xml:space="preserve">                                               Республики Башкортостан</t>
  </si>
  <si>
    <t>Уточненный план</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</si>
  <si>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</si>
  <si>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</si>
  <si>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</si>
  <si>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</si>
  <si>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</si>
  <si>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</si>
  <si>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ВОЗВРАТ ОСТАТКОВ СУБСИДИЙ, СУБВЕНЦИЙ И ИНЫХ МЕЖБЮДЖЕТНЫХ ТРАНСФЕРТОВ, ИМЕЮЩИХ ЦЕЛЕВОЕ НАЗНАЧЕНИЕ, ПРОШЛЫХ ЛЕТ</t>
  </si>
  <si>
    <t xml:space="preserve">                                                                                      муниципального района Мелеузовский район </t>
  </si>
  <si>
    <t xml:space="preserve">                                                                                      Республики Башкортостан                                                                                 </t>
  </si>
  <si>
    <t xml:space="preserve">                                                                                      Приложение № 3                                           </t>
  </si>
  <si>
    <t>Фактические затраты на денежное содержание муниципальных служащих и заработную плату технического и обслуживающего персонала, тыс. руб.</t>
  </si>
  <si>
    <t>Среднесписочная численность муниципальных служащих, технический и обслуживающий персонал, чел.</t>
  </si>
  <si>
    <t>Среднесписочная численность работников муниципальных учреждений, чел.</t>
  </si>
  <si>
    <t>Фактические затраты на заработную плату работников муниципальных учреждений, тыс. руб.</t>
  </si>
  <si>
    <t>ОХРАНА ОКРУЖАЮЩЕЙ СРЕДЫ</t>
  </si>
  <si>
    <t>Другие вопросы в области окружающей среды</t>
  </si>
  <si>
    <t>0600</t>
  </si>
  <si>
    <t>0605</t>
  </si>
  <si>
    <t>Субсидии бюджетам муниципальных районов на реализацию мероприятий по обеспечению жильем молодых семей</t>
  </si>
  <si>
    <t>Прочие безвозмездные поступления в бюджеты муниципальных районов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</si>
  <si>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</si>
  <si>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</si>
  <si>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</si>
  <si>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</si>
  <si>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</si>
  <si>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</si>
  <si>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</si>
  <si>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1 01 00 000 00 0000 000</t>
  </si>
  <si>
    <t>1 01 02 000 01 0000 110</t>
  </si>
  <si>
    <t>1 01 02 010 01 0000 110</t>
  </si>
  <si>
    <t>1 01 02 020 01 0000 110</t>
  </si>
  <si>
    <t>1 01 02 030 01 0000 110</t>
  </si>
  <si>
    <t>1 01 02 040 01 0000 110</t>
  </si>
  <si>
    <t>1 03 00 000 00 0000 000</t>
  </si>
  <si>
    <t>1 03 02 000 01 0000 110</t>
  </si>
  <si>
    <t>1 03 02 230 01 0000 110</t>
  </si>
  <si>
    <t>1 03 02 231 01 0000 110</t>
  </si>
  <si>
    <t>1 03 02 240 01 0000 110</t>
  </si>
  <si>
    <t>1 03 02 241 01 0000 110</t>
  </si>
  <si>
    <t>1 03 02 250 01 0000 110</t>
  </si>
  <si>
    <t>1 03 02 251 01 0000 110</t>
  </si>
  <si>
    <t>1 05 00 000 00 0000 000</t>
  </si>
  <si>
    <t>1 05 01 000 00 0000 110</t>
  </si>
  <si>
    <t>1 05 01 010 01 0000 110</t>
  </si>
  <si>
    <t>1 05 01 011 01 0000 110</t>
  </si>
  <si>
    <t>1 05 01 020 01 0000 110</t>
  </si>
  <si>
    <t>1 05 01 021 01 0000 110</t>
  </si>
  <si>
    <t>1 05 02 000 02 0000 110</t>
  </si>
  <si>
    <t>1 05 02 010 02 0000 110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</si>
  <si>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</si>
  <si>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</si>
  <si>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</si>
  <si>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</si>
  <si>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</si>
  <si>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</si>
  <si>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</si>
  <si>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</si>
  <si>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</si>
  <si>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</si>
  <si>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</si>
  <si>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</si>
  <si>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</si>
  <si>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</si>
  <si>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</si>
  <si>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</si>
  <si>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</si>
  <si>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</si>
  <si>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</si>
  <si>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</si>
  <si>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</si>
  <si>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</si>
  <si>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</si>
  <si>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</si>
  <si>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</si>
  <si>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1 11 05 075 05 0000 120</t>
  </si>
  <si>
    <t>1 11 09 000 00 0000 120</t>
  </si>
  <si>
    <t>1 11 09 040 00 0000 120</t>
  </si>
  <si>
    <t>1 11 09 045 05 0000 120</t>
  </si>
  <si>
    <t>1 12 00 000 00 0000 000</t>
  </si>
  <si>
    <t>1 12 01 000 01 0000 120</t>
  </si>
  <si>
    <t>1 12 01 010 01 0000 120</t>
  </si>
  <si>
    <t>1 12 01 030 01 0000 120</t>
  </si>
  <si>
    <t>1 12 01 040 01 0000 120</t>
  </si>
  <si>
    <t>1 12 01 041 01 0000 120</t>
  </si>
  <si>
    <t>Плата за размещение отходов производства</t>
  </si>
  <si>
    <t>1 12 01 042 01 0000 120</t>
  </si>
  <si>
    <t>Плата за размещение твердых коммунальных отходов</t>
  </si>
  <si>
    <t>1 13 00 000 00 0000 000</t>
  </si>
  <si>
    <t>ДОХОДЫ ОТ ОКАЗАНИЯ ПЛАТНЫХ УСЛУГ И КОМПЕНСАЦИИ ЗАТРАТ ГОСУДАРСТВА</t>
  </si>
  <si>
    <t>1 13 02 000 00 0000 130</t>
  </si>
  <si>
    <t>1 13 02 060 00 0000 130</t>
  </si>
  <si>
    <t>1 13 02 065 05 0000 130</t>
  </si>
  <si>
    <t>1 14 00 000 00 0000 000</t>
  </si>
  <si>
    <t>1 14 02 000 00 0000 000</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</si>
  <si>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</si>
  <si>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</si>
  <si>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</si>
  <si>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</si>
  <si>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</si>
  <si>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1 14 06 010 00 0000 430</t>
  </si>
  <si>
    <t>1 14 06 013 05 0000 430</t>
  </si>
  <si>
    <t>1 14 06 013 13 0000 430</t>
  </si>
  <si>
    <t>1 16 00 000 00 0000 000</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</si>
  <si>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</si>
  <si>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</si>
  <si>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</si>
  <si>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</si>
  <si>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</si>
  <si>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</si>
  <si>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</si>
  <si>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</si>
  <si>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1 16 10 000 00 0000 140</t>
  </si>
  <si>
    <t>Платежи в целях возмещения причиненного ущерба (убытков)</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</si>
  <si>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</si>
  <si>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</si>
  <si>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</si>
  <si>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</si>
  <si>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</si>
  <si>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</si>
  <si>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</si>
  <si>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</si>
  <si>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1 17 00 000 00 0000 000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</si>
  <si>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</si>
  <si>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обеспечение комплексного развития сельских территорий</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</si>
  <si>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</si>
  <si>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</si>
  <si>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</si>
  <si>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2 07 00 000 00 0000 000</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</si>
  <si>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</si>
  <si>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</si>
  <si>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</si>
  <si>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</si>
  <si>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</si>
  <si>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2 18 60 010 05 0000 150</t>
  </si>
  <si>
    <t>2 19 00 000 00 0000 000</t>
  </si>
  <si>
    <t>2 19 00 000 05 0000 150</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</si>
  <si>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</si>
  <si>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</si>
  <si>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</si>
  <si>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</si>
  <si>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</si>
  <si>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</si>
  <si>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</si>
  <si>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</si>
  <si>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</si>
  <si>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</si>
  <si>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</si>
  <si>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</si>
  <si>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</si>
  <si>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</si>
  <si>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</si>
  <si>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</si>
  <si>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</si>
  <si>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</si>
  <si>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</si>
  <si>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</si>
  <si>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</si>
  <si>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</si>
  <si>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уплачиваемые в целях возмещения вреда</t>
  </si>
  <si>
    <t>1 03 02 260 01 0000 110</t>
  </si>
  <si>
    <t>1 03 02 261 01 0000 110</t>
  </si>
  <si>
    <t>1 05 01 012 01 0000 110</t>
  </si>
  <si>
    <t>1 11 07 000 00 0000 120</t>
  </si>
  <si>
    <t>1 11 07 015 05 0000 120</t>
  </si>
  <si>
    <t>1 13 02 995 05 0000 130</t>
  </si>
  <si>
    <t>1 14 06 300 00 0000 430</t>
  </si>
  <si>
    <t>1 14 06 310 00 0000 430</t>
  </si>
  <si>
    <t>1 14 06 313 05 0000 430</t>
  </si>
  <si>
    <t>1 14 06 313 13 0000 430</t>
  </si>
  <si>
    <t>Защита населения и территории от чрезвычайных ситуаций природного и техногенного характера, пожарная безопасность</t>
  </si>
  <si>
    <t>ОБРАЗОВАНИЕ</t>
  </si>
  <si>
    <t xml:space="preserve">Исполнено </t>
  </si>
  <si>
    <t>1 01 02 080 01 0000 110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</si>
  <si>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</si>
  <si>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</si>
  <si>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</si>
  <si>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</si>
  <si>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1 13 02 990 00 0000 130</t>
  </si>
  <si>
    <t>Прочие доходы от компенсации затрат государства</t>
  </si>
  <si>
    <t>2 07 05 000 05 0000 150</t>
  </si>
  <si>
    <t>2 07 05 030 05 0000 150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</si>
  <si>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</si>
  <si>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</si>
  <si>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</si>
  <si>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Инициативные платежи</t>
  </si>
  <si>
    <t>Инициативные платежи, зачисляемые в бюджеты муниципальных районов</t>
  </si>
  <si>
    <t>ПРОЧИЕ БЕЗВОЗМЕЗДНЫЕ ПОСТУПЛЕНИЯ</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</si>
  <si>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</si>
  <si>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Возврат остатков субсидий на реализацию мероприятий по обеспечению жильем молодых семей из бюджетов муниципальных районов</t>
  </si>
  <si>
    <t>Возврат остатков субсидий на обеспечение комплексного развития сельских территорий из бюджетов муниципальных районов</t>
  </si>
  <si>
    <t>1 11 07 010 00 0000 120</t>
  </si>
  <si>
    <t>1 16 01 000 01 0000 140</t>
  </si>
  <si>
    <t>1 16 01 050 01 0000 140</t>
  </si>
  <si>
    <t>1 16 01 053 01 0000 140</t>
  </si>
  <si>
    <t>1 16 01 060 01 0000 140</t>
  </si>
  <si>
    <t>1 16 01 063 01 0000 140</t>
  </si>
  <si>
    <t>1 16 01 070 01 0000 140</t>
  </si>
  <si>
    <t>1 16 01 073 01 0000 140</t>
  </si>
  <si>
    <t>1 16 01 074 01 0000 140</t>
  </si>
  <si>
    <t>1 16 01 080 01 0000 140</t>
  </si>
  <si>
    <t>1 16 01 083 01 0000 140</t>
  </si>
  <si>
    <t>1 16 01 140 01 0000 140</t>
  </si>
  <si>
    <t>1 16 01 143 01 0000 140</t>
  </si>
  <si>
    <t>1 16 01 150 01 0000 140</t>
  </si>
  <si>
    <t>1 16 01 153 01 0000 140</t>
  </si>
  <si>
    <t>1 16 01 170 01 0000 140</t>
  </si>
  <si>
    <t>1 16 01 173 01 0000 140</t>
  </si>
  <si>
    <t>1 16 01 190 01 0000 140</t>
  </si>
  <si>
    <t>1 16 01 193 01 0000 140</t>
  </si>
  <si>
    <t>1 16 01 200 01 0000 140</t>
  </si>
  <si>
    <t>1 16 01 203 01 0000 140</t>
  </si>
  <si>
    <t>1 16 11 000 01 0000 140</t>
  </si>
  <si>
    <t>1 17 15 000 00 0000 150</t>
  </si>
  <si>
    <t>1 17 15 030 05 0000 150</t>
  </si>
  <si>
    <t>2 07 05 030 05 6380 150</t>
  </si>
  <si>
    <t>2 19 25 497 05 0000 150</t>
  </si>
  <si>
    <t>2 19 25 576 05 0000 150</t>
  </si>
  <si>
    <t>Обеспечение проведения выборов и референдумов</t>
  </si>
  <si>
    <t>0107</t>
  </si>
  <si>
    <t>1 00 00 000 00 0000 000</t>
  </si>
  <si>
    <t>1 05 02 020 02 0000 110</t>
  </si>
  <si>
    <t>Единый налог на вмененный доход для отдельных видов деятельности (за налоговые периоды, истекшие до 1 января 2011 года)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</si>
  <si>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</si>
  <si>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</si>
  <si>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</si>
  <si>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</si>
  <si>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</si>
  <si>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</si>
  <si>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</si>
  <si>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2 02 00 000 00 0000 000</t>
  </si>
  <si>
    <t>2 02 10 000 00 0000 150</t>
  </si>
  <si>
    <t>Дотации бюджетам бюджетной системы Российской Федерации</t>
  </si>
  <si>
    <t>2 02 15 001 00 0000 150</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</si>
  <si>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</si>
  <si>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</si>
  <si>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2 02 20 000 00 0000 150</t>
  </si>
  <si>
    <t>2 02 20 216 05 0000 150</t>
  </si>
  <si>
    <t>2 02 20 216 05 7216 150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</si>
  <si>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</si>
  <si>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</si>
  <si>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2 02 25 304 05 0000 150</t>
  </si>
  <si>
    <t>2 02 25 497 00 0000 150</t>
  </si>
  <si>
    <t>Субсидии бюджетам на реализацию мероприятий по обеспечению жильем молодых семей</t>
  </si>
  <si>
    <t>2 02 25 497 05 0000 150</t>
  </si>
  <si>
    <t>2 02 25 519 00 0000 150</t>
  </si>
  <si>
    <t>Субсидии бюджетам на поддержку отрасли культуры</t>
  </si>
  <si>
    <t>2 02 25 519 05 0000 150</t>
  </si>
  <si>
    <t>2 02 25 576 00 0000 150</t>
  </si>
  <si>
    <t>Субсидии бюджетам на обеспечение комплексного развития сельских территорий</t>
  </si>
  <si>
    <t>2 02 25 576 05 0000 150</t>
  </si>
  <si>
    <t>2 02 29 998 00 0000 150</t>
  </si>
  <si>
    <t>Субсидии бюджетам на финансовое обеспечение отдельных полномочий</t>
  </si>
  <si>
    <t>2 02 29 998 05 0000 150</t>
  </si>
  <si>
    <t>Субсидии бюджетам муниципальных районов на финансовое обеспечение отдельных полномочий</t>
  </si>
  <si>
    <t>2 02 29 999 00 0000 150</t>
  </si>
  <si>
    <t>Прочие субсидии</t>
  </si>
  <si>
    <t>2 02 29 999 05 0000 150</t>
  </si>
  <si>
    <t>2 02 29 999 05 7204 150</t>
  </si>
  <si>
    <t>2 02 29 999 05 7205 150</t>
  </si>
  <si>
    <t>2 02 29 999 05 7208 150</t>
  </si>
  <si>
    <t>2 02 29 999 05 7252 150</t>
  </si>
  <si>
    <t>2 02 29 999 05 7265 150</t>
  </si>
  <si>
    <t>2 02 29 999 05 7272 150</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</si>
  <si>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</si>
  <si>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</si>
  <si>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</si>
  <si>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</si>
  <si>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</si>
  <si>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2 02 30 024 05 7302 150</t>
  </si>
  <si>
    <t>2 02 30 024 05 7303 150</t>
  </si>
  <si>
    <t>2 02 30 024 05 7304 150</t>
  </si>
  <si>
    <t>2 02 30 024 05 7305 150</t>
  </si>
  <si>
    <t>2 02 30 024 05 7306 150</t>
  </si>
  <si>
    <t>2 02 30 024 05 7307 150</t>
  </si>
  <si>
    <t>2 02 30 024 05 7308 150</t>
  </si>
  <si>
    <t>2 02 30 024 05 7309 150</t>
  </si>
  <si>
    <t>2 02 30 024 05 7310 150</t>
  </si>
  <si>
    <t>2 02 30 024 05 7314 150</t>
  </si>
  <si>
    <t>2 02 30 024 05 7315 150</t>
  </si>
  <si>
    <t>2 02 30 024 05 7316 150</t>
  </si>
  <si>
    <t>2 02 30 024 05 7317 150</t>
  </si>
  <si>
    <t>2 02 30 024 05 7318 150</t>
  </si>
  <si>
    <t>2 02 30 024 05 7319 150</t>
  </si>
  <si>
    <t>2 02 30 024 05 7321 150</t>
  </si>
  <si>
    <t>2 02 30 024 05 7330 150</t>
  </si>
  <si>
    <t>2 02 30 024 05 7331 150</t>
  </si>
  <si>
    <t>2 02 30 024 05 7334 150</t>
  </si>
  <si>
    <t>2 02 30 024 05 7335 150</t>
  </si>
  <si>
    <t>2 02 30 024 05 7336 150</t>
  </si>
  <si>
    <t>2 02 30 024 05 7337 150</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</si>
  <si>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</si>
  <si>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</si>
  <si>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</si>
  <si>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</si>
  <si>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</si>
  <si>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</si>
  <si>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2 02 35 118 00 0000 150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</si>
  <si>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</si>
  <si>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2 02 35 118 05 0000 150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</si>
  <si>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</si>
  <si>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</si>
  <si>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</si>
  <si>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2 02 40 000 00 0000 150</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</si>
  <si>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</si>
  <si>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</si>
  <si>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</si>
  <si>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2 02 45 303 00 0000 150</t>
  </si>
  <si>
    <t>2 02 45 303 05 0000 150</t>
  </si>
  <si>
    <t>2 02 49 999 00 0000 150</t>
  </si>
  <si>
    <t>Прочие межбюджетные трансферты, передаваемые бюджетам</t>
  </si>
  <si>
    <t>2 02 49 999 05 0000 150</t>
  </si>
  <si>
    <t>2 02 49 999 05 7404 150</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</si>
  <si>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</si>
  <si>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</si>
  <si>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2 08 05 000 05 0000 150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</si>
  <si>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</si>
  <si>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Сведения о численности муниципальных служащих органов местного скамоуправления муниципального района Мелеузовский район Республики Башкортостан, работников муниципальных учреждений с указанием фактических затрат на их заработную плату за первый квартал 2023 года</t>
  </si>
  <si>
    <t>1 квартал 2023 г.</t>
  </si>
  <si>
    <t>Расходы бюджета муниципального района Мелеузовский район Республики Башкортостан                                                      за первый квартал 2023 года</t>
  </si>
  <si>
    <t>Источники финансирования дефицита бюджета муниципального района Мелеузовский район Республики Башкортостан за первый квартал 2023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</si>
  <si>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</si>
  <si>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</si>
  <si>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</si>
  <si>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</si>
  <si>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</si>
  <si>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</si>
  <si>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</si>
  <si>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</si>
  <si>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</si>
  <si>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</si>
  <si>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</si>
  <si>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</si>
  <si>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</si>
  <si>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1 09 07 010 00 0000 110</t>
  </si>
  <si>
    <t>Налог на рекламу</t>
  </si>
  <si>
    <t>1 09 07 013 05 0000 110</t>
  </si>
  <si>
    <t>Налог на рекламу, мобилизуемый на территориях муниципальных районов</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</si>
  <si>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</si>
  <si>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</si>
  <si>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</si>
  <si>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</si>
  <si>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</si>
  <si>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</si>
  <si>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</si>
  <si>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</si>
  <si>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</si>
  <si>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</si>
  <si>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</si>
  <si>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</si>
  <si>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</si>
  <si>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</si>
  <si>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1 17 15 030 05 1027 150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</si>
  <si>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металлического забора МОБУ СОШ д. Восточный муниципального района Мелеузовский район Республики Башкортостан)</t>
  </si>
  <si>
    <t>1 17 15 030 05 1031 150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</si>
  <si>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</si>
  <si>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1 17 15 030 05 1034 150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</si>
  <si>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</si>
  <si>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1 17 15 030 05 1035 150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</si>
  <si>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</si>
  <si>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1 17 15 030 05 1037 150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</si>
  <si>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</si>
  <si>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1 17 15 030 05 1040 150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</si>
  <si>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</si>
  <si>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1 17 15 030 05 1041 150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</si>
  <si>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</si>
  <si>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1 17 15 030 05 1042 150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</si>
  <si>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</si>
  <si>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1 17 15 030 05 2027 150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</si>
  <si>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металлического забора МОБУ СОШ д. Восточный муниципального района Мелеузовский район Республики Башкортостан)</t>
  </si>
  <si>
    <t>1 17 15 030 05 2031 150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</si>
  <si>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</si>
  <si>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1 17 15 030 05 2034 150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</si>
  <si>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</si>
  <si>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1 17 15 030 05 2035 150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</si>
  <si>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</si>
  <si>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1 17 15 030 05 2037 150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</si>
  <si>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</si>
  <si>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1 17 15 030 05 2040 150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</si>
  <si>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</si>
  <si>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1 17 15 030 05 2041 150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</si>
  <si>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</si>
  <si>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1 17 15 030 05 2042 150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</si>
  <si>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</si>
  <si>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</si>
  <si>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</si>
  <si>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</si>
  <si>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</si>
  <si>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</si>
  <si>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</si>
  <si>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</si>
  <si>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</si>
  <si>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</si>
  <si>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</si>
  <si>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</si>
  <si>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</si>
  <si>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поддержку отрасли культуры</t>
  </si>
  <si>
    <t>2 02 25 576 05 5765 150</t>
  </si>
  <si>
    <t xml:space="preserve">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t>
  </si>
  <si>
    <t>2 02 25 576 05 5767 150</t>
  </si>
  <si>
    <t>Субсидии бюджетам муниципальных районов на обеспечение комплексного развития сельских территорий (реализация мероприятий по благоустройству сельских территорий)</t>
  </si>
  <si>
    <t>2 02 25 786 00 0000 150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</si>
  <si>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</si>
  <si>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2 02 25 786 05 0000 150</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</si>
  <si>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</si>
  <si>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</si>
  <si>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</si>
  <si>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</si>
  <si>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на реализация мероприятий по развитию образовательных организациях</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</si>
  <si>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</si>
  <si>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</si>
  <si>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2 02 29 999 05 7277 150</t>
  </si>
  <si>
    <t>Прочие субсидии бюджетам муниципальных районов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</si>
  <si>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2 02 29 999 05 7278 150</t>
  </si>
  <si>
    <t>Прочие субсидии бюджетам муниципальных районов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</si>
  <si>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</si>
  <si>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</si>
  <si>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</si>
  <si>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</si>
  <si>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</si>
  <si>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</si>
  <si>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</si>
  <si>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</si>
  <si>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</si>
  <si>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</si>
  <si>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</si>
  <si>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</si>
  <si>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</si>
  <si>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</si>
  <si>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</si>
  <si>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</si>
  <si>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</si>
  <si>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</si>
  <si>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</si>
  <si>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</si>
  <si>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</si>
  <si>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</si>
  <si>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</si>
  <si>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</si>
  <si>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</si>
  <si>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</si>
  <si>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</si>
  <si>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</si>
  <si>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</si>
  <si>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</si>
  <si>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</si>
  <si>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</si>
  <si>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 муниципальных районов</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</si>
  <si>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</si>
  <si>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2 02 49 999 05 7411 150</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</si>
  <si>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</si>
  <si>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2 02 49 999 05 7427 150</t>
  </si>
  <si>
    <t>Прочие межбюджетные трансферты, передаваемые бюджетам муниципальных районов (премирование победителей республиканского конкурса «Лучший новогодний городок» на территории Республики Башкортостан)</t>
  </si>
  <si>
    <t>2 02 49 999 05 7429 150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</si>
  <si>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</si>
  <si>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2 03 00 000 00 0000 000</t>
  </si>
  <si>
    <t>БЕЗВОЗМЕЗДНЫЕ ПОСТУПЛЕНИЯ ОТ ГОСУДАРСТВЕННЫХ (МУНИЦИПАЛЬНЫХ) ОРГАНИЗАЦИЙ</t>
  </si>
  <si>
    <t>2 03 05 000 05 0000 150</t>
  </si>
  <si>
    <t>Безвозмездные поступления от государственных (муниципальных) организаций в бюджеты муниципальных районов</t>
  </si>
  <si>
    <t>2 03 05 099 05 0000 150</t>
  </si>
  <si>
    <t>Прочие безвозмездные поступления от государственных (муниципальных) организаций в бюджеты муниципальных районов</t>
  </si>
  <si>
    <t>2 18 05 000 05 0000 150</t>
  </si>
  <si>
    <t>Доходы бюджетов муниципальных районов от возврата организациями остатков субсидий прошлых лет</t>
  </si>
  <si>
    <t>2 18 05 010 05 0000 150</t>
  </si>
  <si>
    <t>Доходы бюджетов муниципальных районов от возврата бюджетными учреждениями остатков субсидий прошлых лет</t>
  </si>
  <si>
    <t>2 18 05 020 05 0000 150</t>
  </si>
  <si>
    <t>Доходы бюджетов муниципальных районов от возврата автономными учреждениями остатков субсидий прошлых лет</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</si>
  <si>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</si>
  <si>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</si>
  <si>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 xml:space="preserve">ИТОГО  </t>
  </si>
  <si>
    <t xml:space="preserve">за первый квартал 2023 года по кодам видов доходов, подвидов доходов, классификации операций сектора </t>
  </si>
  <si>
    <t xml:space="preserve">                                                                                      к постановлению главы Администрации </t>
  </si>
  <si>
    <t>104,3</t>
  </si>
  <si>
    <t>от 13 июня 2023 года № 692</t>
  </si>
  <si>
    <t xml:space="preserve">                                               от 13 июня 2023 года № 692</t>
  </si>
  <si>
    <t xml:space="preserve">                                                                                      от 13 июня 2023 года № 692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</si>
</sst>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quot; &quot;;\-#,##0&quot; &quot;"/>
    <numFmt numFmtId="183" formatCode="#,##0&quot; &quot;;[Red]\-#,##0&quot; &quot;"/>
    <numFmt numFmtId="184" formatCode="#,##0.00&quot; &quot;;\-#,##0.00&quot; &quot;"/>
    <numFmt numFmtId="185" formatCode="#,##0.00&quot; &quot;;[Red]\-#,##0.00&quot; &quot;"/>
    <numFmt numFmtId="186" formatCode="_-* #,##0&quot; &quot;_-;\-* #,##0&quot; &quot;_-;_-* &quot;-&quot;&quot; &quot;_-;_-@_-"/>
    <numFmt numFmtId="187" formatCode="_-* #,##0_ _-;\-* #,##0_ _-;_-* &quot;-&quot;_ _-;_-@_-"/>
    <numFmt numFmtId="188" formatCode="_-* #,##0.00&quot; &quot;_-;\-* #,##0.00&quot; &quot;_-;_-* &quot;-&quot;??&quot; &quot;_-;_-@_-"/>
    <numFmt numFmtId="189" formatCode="_-* #,##0.00_ _-;\-* #,##0.00_ _-;_-* &quot;-&quot;??_ _-;_-@_-"/>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
    <numFmt numFmtId="195" formatCode="[$-FC19]d\ mmmm\ yyyy\ &quot;г.&quot;"/>
    <numFmt numFmtId="196" formatCode="#&quot; &quot;##0"/>
    <numFmt numFmtId="197" formatCode="[$€-2]\ ###,000_);[Red]\([$€-2]\ ###,000\)"/>
    <numFmt numFmtId="198" formatCode="0.0000"/>
    <numFmt numFmtId="199" formatCode="0.00000"/>
    <numFmt numFmtId="200" formatCode="0.000000"/>
    <numFmt numFmtId="201" formatCode="#,##0.0"/>
    <numFmt numFmtId="202" formatCode="#,##0.000"/>
    <numFmt numFmtId="203" formatCode="#,##0.0000"/>
    <numFmt numFmtId="204" formatCode="0.0%"/>
    <numFmt numFmtId="205" formatCode="#,##0.00_ ;[Red]\-#,##0.00\ "/>
    <numFmt numFmtId="206" formatCode="dd\.mm\.yyyy\ hh:mm:ss"/>
    <numFmt numFmtId="207" formatCode="_(&quot;$&quot;* #,##0_);_(&quot;$&quot;* \(#,##0\);_(&quot;$&quot;* &quot;-&quot;_);_(@_)"/>
    <numFmt numFmtId="208" formatCode="_(&quot;$&quot;* #,##0.00_);_(&quot;$&quot;* \(#,##0.00\);_(&quot;$&quot;* &quot;-&quot;??_);_(@_)"/>
  </numFmts>
  <fonts count="52">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b/>
      <sz val="8"/>
      <name val="Times New Roman"/>
      <family val="1"/>
    </font>
    <font>
      <sz val="8"/>
      <name val="Times New Roman"/>
      <family val="1"/>
    </font>
    <font>
      <sz val="10"/>
      <name val="Arial"/>
      <family val="2"/>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44" fillId="0" borderId="0">
      <alignment/>
      <protection/>
    </xf>
    <xf numFmtId="0" fontId="12" fillId="0" borderId="0">
      <alignment/>
      <protection/>
    </xf>
    <xf numFmtId="0" fontId="10" fillId="0" borderId="0">
      <alignment/>
      <protection/>
    </xf>
    <xf numFmtId="0" fontId="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1" borderId="0" applyNumberFormat="0" applyBorder="0" applyAlignment="0" applyProtection="0"/>
  </cellStyleXfs>
  <cellXfs count="102">
    <xf numFmtId="0" fontId="0" fillId="0" borderId="0" xfId="0" applyAlignment="1">
      <alignment/>
    </xf>
    <xf numFmtId="0" fontId="0" fillId="0" borderId="0" xfId="0" applyFill="1" applyAlignment="1">
      <alignment vertical="center" wrapText="1"/>
    </xf>
    <xf numFmtId="0" fontId="2" fillId="0" borderId="10" xfId="0" applyFont="1" applyFill="1" applyBorder="1" applyAlignment="1">
      <alignment horizontal="left" vertical="top" wrapText="1"/>
    </xf>
    <xf numFmtId="0" fontId="7"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94" fontId="2" fillId="0" borderId="0" xfId="0" applyNumberFormat="1" applyFont="1" applyFill="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horizontal="right" vertical="center" wrapText="1"/>
    </xf>
    <xf numFmtId="0" fontId="2" fillId="0" borderId="0" xfId="0" applyFont="1" applyFill="1" applyAlignment="1">
      <alignment horizontal="left" vertical="center"/>
    </xf>
    <xf numFmtId="0" fontId="2" fillId="0" borderId="0" xfId="0" applyFont="1" applyAlignment="1">
      <alignment horizontal="center" vertical="center"/>
    </xf>
    <xf numFmtId="4" fontId="6"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vertical="top" wrapText="1"/>
    </xf>
    <xf numFmtId="0" fontId="6" fillId="0" borderId="0"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xf>
    <xf numFmtId="0" fontId="1"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center" wrapText="1"/>
    </xf>
    <xf numFmtId="201" fontId="6" fillId="0" borderId="10" xfId="0" applyNumberFormat="1" applyFont="1" applyFill="1" applyBorder="1" applyAlignment="1">
      <alignment horizontal="right" vertical="center" wrapText="1"/>
    </xf>
    <xf numFmtId="201" fontId="2" fillId="0" borderId="10" xfId="0" applyNumberFormat="1" applyFont="1" applyFill="1" applyBorder="1" applyAlignment="1">
      <alignment horizontal="right" vertical="center" wrapText="1"/>
    </xf>
    <xf numFmtId="1" fontId="6"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4" fontId="2" fillId="0" borderId="10" xfId="0" applyNumberFormat="1" applyFont="1" applyFill="1" applyBorder="1" applyAlignment="1">
      <alignment horizontal="right" vertical="center"/>
    </xf>
    <xf numFmtId="194" fontId="2" fillId="0" borderId="1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wrapText="1"/>
    </xf>
    <xf numFmtId="201" fontId="2" fillId="0" borderId="0" xfId="0" applyNumberFormat="1" applyFont="1" applyFill="1" applyBorder="1" applyAlignment="1">
      <alignment vertical="center" wrapText="1"/>
    </xf>
    <xf numFmtId="2" fontId="2" fillId="0" borderId="0" xfId="0" applyNumberFormat="1" applyFont="1" applyFill="1" applyBorder="1" applyAlignment="1">
      <alignment vertical="center" wrapText="1"/>
    </xf>
    <xf numFmtId="201" fontId="2" fillId="0" borderId="0" xfId="0" applyNumberFormat="1" applyFont="1" applyFill="1" applyBorder="1" applyAlignment="1">
      <alignment horizontal="right" vertical="center" wrapText="1"/>
    </xf>
    <xf numFmtId="0" fontId="11" fillId="0" borderId="10" xfId="0" applyFont="1" applyFill="1" applyBorder="1" applyAlignment="1">
      <alignment vertical="top" wrapText="1"/>
    </xf>
    <xf numFmtId="49" fontId="6" fillId="0" borderId="12" xfId="0" applyNumberFormat="1" applyFont="1" applyFill="1" applyBorder="1" applyAlignment="1">
      <alignment horizontal="center" vertical="center" wrapText="1"/>
    </xf>
    <xf numFmtId="194" fontId="6" fillId="0" borderId="0" xfId="0" applyNumberFormat="1" applyFont="1" applyFill="1" applyBorder="1" applyAlignment="1">
      <alignment vertical="center" wrapText="1"/>
    </xf>
    <xf numFmtId="0" fontId="50" fillId="0" borderId="0" xfId="0" applyFont="1" applyAlignment="1">
      <alignment horizontal="left" vertical="top" wrapText="1"/>
    </xf>
    <xf numFmtId="0" fontId="50" fillId="0" borderId="0" xfId="0" applyFont="1" applyAlignment="1">
      <alignment vertical="top" wrapText="1"/>
    </xf>
    <xf numFmtId="0" fontId="50" fillId="0" borderId="0" xfId="0" applyFont="1" applyAlignment="1">
      <alignment vertical="top"/>
    </xf>
    <xf numFmtId="4" fontId="50" fillId="0" borderId="0" xfId="0" applyNumberFormat="1" applyFont="1" applyAlignment="1">
      <alignment vertical="top" wrapText="1"/>
    </xf>
    <xf numFmtId="0" fontId="50" fillId="0" borderId="0" xfId="0" applyFont="1" applyAlignment="1">
      <alignment horizontal="right" vertical="top" wrapText="1"/>
    </xf>
    <xf numFmtId="4" fontId="50" fillId="0" borderId="0" xfId="0" applyNumberFormat="1" applyFont="1" applyAlignment="1">
      <alignment horizontal="right" vertical="top"/>
    </xf>
    <xf numFmtId="4" fontId="50" fillId="0" borderId="0" xfId="0" applyNumberFormat="1" applyFont="1" applyAlignment="1">
      <alignment horizontal="right" vertical="top" wrapText="1"/>
    </xf>
    <xf numFmtId="0" fontId="50" fillId="0" borderId="10" xfId="0" applyFont="1" applyBorder="1" applyAlignment="1">
      <alignment horizontal="left" vertical="top" wrapText="1"/>
    </xf>
    <xf numFmtId="0" fontId="50" fillId="0" borderId="10" xfId="0" applyFont="1" applyBorder="1" applyAlignment="1">
      <alignment horizontal="center" vertical="top" wrapText="1"/>
    </xf>
    <xf numFmtId="4" fontId="50" fillId="0" borderId="10" xfId="0" applyNumberFormat="1" applyFont="1" applyBorder="1" applyAlignment="1">
      <alignment horizontal="center" vertical="top" wrapText="1"/>
    </xf>
    <xf numFmtId="1" fontId="50" fillId="0" borderId="10" xfId="0" applyNumberFormat="1" applyFont="1" applyBorder="1" applyAlignment="1">
      <alignment horizontal="center" vertical="top" wrapText="1"/>
    </xf>
    <xf numFmtId="0" fontId="50" fillId="0" borderId="0" xfId="0" applyFont="1" applyAlignment="1">
      <alignment horizontal="center" vertical="top" wrapText="1"/>
    </xf>
    <xf numFmtId="49" fontId="51" fillId="0" borderId="10" xfId="0" applyNumberFormat="1" applyFont="1" applyBorder="1" applyAlignment="1">
      <alignment horizontal="center" vertical="center"/>
    </xf>
    <xf numFmtId="0" fontId="51" fillId="0" borderId="10" xfId="0" applyFont="1" applyBorder="1" applyAlignment="1">
      <alignment horizontal="left" vertical="center" wrapText="1"/>
    </xf>
    <xf numFmtId="205" fontId="51" fillId="0" borderId="10" xfId="0" applyNumberFormat="1" applyFont="1" applyBorder="1" applyAlignment="1">
      <alignment horizontal="right" vertical="center"/>
    </xf>
    <xf numFmtId="49" fontId="51" fillId="0" borderId="10" xfId="0" applyNumberFormat="1" applyFont="1" applyBorder="1" applyAlignment="1">
      <alignment horizontal="center" vertical="top"/>
    </xf>
    <xf numFmtId="0" fontId="51" fillId="0" borderId="10" xfId="0" applyFont="1" applyBorder="1" applyAlignment="1">
      <alignment horizontal="left" vertical="top" wrapText="1"/>
    </xf>
    <xf numFmtId="205" fontId="51" fillId="0" borderId="10" xfId="0" applyNumberFormat="1" applyFont="1" applyBorder="1" applyAlignment="1">
      <alignment horizontal="right" vertical="top"/>
    </xf>
    <xf numFmtId="49" fontId="50" fillId="0" borderId="10" xfId="0" applyNumberFormat="1" applyFont="1" applyBorder="1" applyAlignment="1">
      <alignment horizontal="center" vertical="top"/>
    </xf>
    <xf numFmtId="205" fontId="50" fillId="0" borderId="10" xfId="0" applyNumberFormat="1" applyFont="1" applyBorder="1" applyAlignment="1">
      <alignment horizontal="right" vertical="top"/>
    </xf>
    <xf numFmtId="0" fontId="51" fillId="0" borderId="0" xfId="0" applyFont="1" applyAlignment="1">
      <alignment vertical="top" wrapText="1"/>
    </xf>
    <xf numFmtId="0" fontId="50" fillId="0" borderId="0" xfId="0" applyFont="1" applyAlignment="1">
      <alignment vertical="top" wrapText="1"/>
    </xf>
    <xf numFmtId="0" fontId="50" fillId="0" borderId="0" xfId="0" applyFont="1" applyAlignment="1">
      <alignment horizontal="left" vertical="top" wrapText="1"/>
    </xf>
    <xf numFmtId="201"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194" fontId="50" fillId="0" borderId="10" xfId="0" applyNumberFormat="1" applyFont="1" applyBorder="1" applyAlignment="1">
      <alignment vertical="top" wrapText="1"/>
    </xf>
    <xf numFmtId="194" fontId="51" fillId="0" borderId="10" xfId="0" applyNumberFormat="1" applyFont="1" applyBorder="1" applyAlignment="1">
      <alignment vertical="top" wrapText="1"/>
    </xf>
    <xf numFmtId="0" fontId="51" fillId="0" borderId="10" xfId="0" applyFont="1" applyBorder="1" applyAlignment="1">
      <alignment horizontal="left" vertical="center" wrapText="1"/>
    </xf>
    <xf numFmtId="0" fontId="51" fillId="0" borderId="0" xfId="0" applyFont="1" applyAlignment="1">
      <alignment horizontal="center" vertical="top"/>
    </xf>
    <xf numFmtId="0" fontId="50" fillId="0" borderId="0" xfId="0" applyFont="1" applyAlignment="1">
      <alignment vertical="top"/>
    </xf>
    <xf numFmtId="0" fontId="50" fillId="0" borderId="0" xfId="0" applyFont="1" applyAlignment="1">
      <alignment vertical="top" wrapText="1"/>
    </xf>
    <xf numFmtId="0" fontId="0" fillId="0" borderId="0" xfId="0" applyAlignment="1">
      <alignment vertical="top" wrapText="1"/>
    </xf>
    <xf numFmtId="0" fontId="50"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top"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0" xfId="0"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xf>
    <xf numFmtId="0" fontId="8" fillId="0" borderId="0" xfId="0" applyFont="1" applyFill="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I271"/>
  <sheetViews>
    <sheetView view="pageBreakPreview" zoomScaleNormal="70" zoomScaleSheetLayoutView="100" zoomScalePageLayoutView="0" workbookViewId="0" topLeftCell="A1">
      <selection activeCell="B3" sqref="B3"/>
    </sheetView>
  </sheetViews>
  <sheetFormatPr defaultColWidth="9.00390625" defaultRowHeight="12.75"/>
  <cols>
    <col min="1" max="1" width="26.75390625" style="54" customWidth="1"/>
    <col min="2" max="2" width="79.625" style="55" customWidth="1"/>
    <col min="3" max="3" width="19.875" style="59" customWidth="1"/>
    <col min="4" max="4" width="19.875" style="57" customWidth="1"/>
    <col min="5" max="5" width="14.75390625" style="58" customWidth="1"/>
    <col min="6" max="6" width="9.125" style="56" customWidth="1"/>
    <col min="7" max="7" width="34.875" style="56" customWidth="1"/>
    <col min="8" max="8" width="62.25390625" style="56" customWidth="1"/>
    <col min="9" max="9" width="14.125" style="56" customWidth="1"/>
    <col min="10" max="10" width="20.00390625" style="56" customWidth="1"/>
    <col min="11" max="16384" width="9.125" style="56" customWidth="1"/>
  </cols>
  <sheetData>
    <row r="1" spans="3:6" ht="15.75">
      <c r="C1" s="84" t="s">
        <v>170</v>
      </c>
      <c r="D1" s="85"/>
      <c r="E1" s="85"/>
      <c r="F1" s="75"/>
    </row>
    <row r="2" spans="3:6" ht="15.75">
      <c r="C2" s="84" t="s">
        <v>152</v>
      </c>
      <c r="D2" s="85"/>
      <c r="E2" s="85"/>
      <c r="F2" s="75"/>
    </row>
    <row r="3" spans="3:6" ht="15.75">
      <c r="C3" s="84" t="s">
        <v>153</v>
      </c>
      <c r="D3" s="85"/>
      <c r="E3" s="85"/>
      <c r="F3" s="75"/>
    </row>
    <row r="4" spans="3:6" ht="15.75">
      <c r="C4" s="84" t="s">
        <v>117</v>
      </c>
      <c r="D4" s="85"/>
      <c r="E4" s="85"/>
      <c r="F4" s="75"/>
    </row>
    <row r="5" spans="3:6" ht="15.75">
      <c r="C5" s="86" t="s">
        <v>649</v>
      </c>
      <c r="D5" s="87"/>
      <c r="E5" s="87"/>
      <c r="F5" s="76"/>
    </row>
    <row r="6" spans="2:3" ht="15.75">
      <c r="B6" s="84"/>
      <c r="C6" s="83"/>
    </row>
    <row r="7" spans="1:5" ht="15.75">
      <c r="A7" s="82" t="s">
        <v>146</v>
      </c>
      <c r="B7" s="82"/>
      <c r="C7" s="82"/>
      <c r="D7" s="83"/>
      <c r="E7" s="83"/>
    </row>
    <row r="8" spans="1:5" ht="15.75">
      <c r="A8" s="82" t="s">
        <v>646</v>
      </c>
      <c r="B8" s="82"/>
      <c r="C8" s="82"/>
      <c r="D8" s="83"/>
      <c r="E8" s="83"/>
    </row>
    <row r="9" spans="1:5" ht="15.75">
      <c r="A9" s="82" t="s">
        <v>147</v>
      </c>
      <c r="B9" s="82"/>
      <c r="C9" s="82"/>
      <c r="D9" s="83"/>
      <c r="E9" s="83"/>
    </row>
    <row r="10" spans="1:5" ht="15.75">
      <c r="A10" s="82" t="s">
        <v>148</v>
      </c>
      <c r="B10" s="82"/>
      <c r="C10" s="82"/>
      <c r="D10" s="83"/>
      <c r="E10" s="83"/>
    </row>
    <row r="11" ht="15.75">
      <c r="E11" s="60" t="s">
        <v>136</v>
      </c>
    </row>
    <row r="12" spans="1:9" s="65" customFormat="1" ht="31.5">
      <c r="A12" s="61" t="s">
        <v>149</v>
      </c>
      <c r="B12" s="62" t="s">
        <v>150</v>
      </c>
      <c r="C12" s="63" t="s">
        <v>176</v>
      </c>
      <c r="D12" s="63" t="s">
        <v>348</v>
      </c>
      <c r="E12" s="64" t="s">
        <v>154</v>
      </c>
      <c r="H12" s="56"/>
      <c r="I12" s="56"/>
    </row>
    <row r="13" spans="1:7" s="55" customFormat="1" ht="15.75">
      <c r="A13" s="66" t="s">
        <v>396</v>
      </c>
      <c r="B13" s="67" t="s">
        <v>103</v>
      </c>
      <c r="C13" s="68">
        <f>C14+C22+C32+C47+C50+C53+C56+C62+C81+C88+C94+C108+C143</f>
        <v>744691500</v>
      </c>
      <c r="D13" s="68">
        <v>168495806</v>
      </c>
      <c r="E13" s="80">
        <f>_xlfn.IFERROR(D13/C13*100,"")</f>
        <v>22.626256107394806</v>
      </c>
      <c r="F13" s="56"/>
      <c r="G13" s="56"/>
    </row>
    <row r="14" spans="1:7" s="55" customFormat="1" ht="15.75">
      <c r="A14" s="66" t="s">
        <v>204</v>
      </c>
      <c r="B14" s="67" t="s">
        <v>116</v>
      </c>
      <c r="C14" s="68">
        <v>439564000</v>
      </c>
      <c r="D14" s="68">
        <v>67591089.1</v>
      </c>
      <c r="E14" s="80">
        <f aca="true" t="shared" si="0" ref="E14:E77">_xlfn.IFERROR(D14/C14*100,"")</f>
        <v>15.376848217779434</v>
      </c>
      <c r="F14" s="65"/>
      <c r="G14" s="65"/>
    </row>
    <row r="15" spans="1:5" s="55" customFormat="1" ht="15.75">
      <c r="A15" s="69" t="s">
        <v>205</v>
      </c>
      <c r="B15" s="70" t="s">
        <v>120</v>
      </c>
      <c r="C15" s="71">
        <v>439564000</v>
      </c>
      <c r="D15" s="71">
        <v>67591089.1</v>
      </c>
      <c r="E15" s="80">
        <f t="shared" si="0"/>
        <v>15.376848217779434</v>
      </c>
    </row>
    <row r="16" spans="1:5" s="55" customFormat="1" ht="78.75">
      <c r="A16" s="72" t="s">
        <v>206</v>
      </c>
      <c r="B16" s="61" t="s">
        <v>497</v>
      </c>
      <c r="C16" s="73">
        <v>431422000</v>
      </c>
      <c r="D16" s="73">
        <v>67126094.49</v>
      </c>
      <c r="E16" s="79">
        <f t="shared" si="0"/>
        <v>15.559265519607251</v>
      </c>
    </row>
    <row r="17" spans="1:5" s="55" customFormat="1" ht="94.5">
      <c r="A17" s="72" t="s">
        <v>207</v>
      </c>
      <c r="B17" s="61" t="s">
        <v>14</v>
      </c>
      <c r="C17" s="73">
        <v>3640000</v>
      </c>
      <c r="D17" s="73">
        <v>-62385.9</v>
      </c>
      <c r="E17" s="79">
        <f t="shared" si="0"/>
        <v>-1.7138983516483515</v>
      </c>
    </row>
    <row r="18" spans="1:5" s="55" customFormat="1" ht="34.5" customHeight="1">
      <c r="A18" s="72" t="s">
        <v>208</v>
      </c>
      <c r="B18" s="61" t="s">
        <v>15</v>
      </c>
      <c r="C18" s="73">
        <v>3900000</v>
      </c>
      <c r="D18" s="73">
        <v>-114735.54</v>
      </c>
      <c r="E18" s="79">
        <f t="shared" si="0"/>
        <v>-2.9419369230769226</v>
      </c>
    </row>
    <row r="19" spans="1:5" s="55" customFormat="1" ht="78.75">
      <c r="A19" s="72" t="s">
        <v>209</v>
      </c>
      <c r="B19" s="61" t="s">
        <v>61</v>
      </c>
      <c r="C19" s="73">
        <v>602000</v>
      </c>
      <c r="D19" s="73">
        <v>315041</v>
      </c>
      <c r="E19" s="79">
        <f t="shared" si="0"/>
        <v>52.33239202657808</v>
      </c>
    </row>
    <row r="20" spans="1:5" s="55" customFormat="1" ht="110.25">
      <c r="A20" s="72" t="s">
        <v>349</v>
      </c>
      <c r="B20" s="61" t="s">
        <v>498</v>
      </c>
      <c r="C20" s="73">
        <v>0</v>
      </c>
      <c r="D20" s="73">
        <v>184429.16</v>
      </c>
      <c r="E20" s="79">
        <f t="shared" si="0"/>
      </c>
    </row>
    <row r="21" spans="1:5" s="55" customFormat="1" ht="47.25">
      <c r="A21" s="72" t="s">
        <v>499</v>
      </c>
      <c r="B21" s="61" t="s">
        <v>500</v>
      </c>
      <c r="C21" s="73">
        <v>0</v>
      </c>
      <c r="D21" s="73">
        <v>142645.89</v>
      </c>
      <c r="E21" s="79">
        <f t="shared" si="0"/>
      </c>
    </row>
    <row r="22" spans="1:5" s="55" customFormat="1" ht="31.5">
      <c r="A22" s="69" t="s">
        <v>210</v>
      </c>
      <c r="B22" s="70" t="s">
        <v>112</v>
      </c>
      <c r="C22" s="71">
        <v>24917000</v>
      </c>
      <c r="D22" s="71">
        <v>6873106.34</v>
      </c>
      <c r="E22" s="80">
        <f t="shared" si="0"/>
        <v>27.58400425412369</v>
      </c>
    </row>
    <row r="23" spans="1:5" s="55" customFormat="1" ht="31.5">
      <c r="A23" s="69" t="s">
        <v>211</v>
      </c>
      <c r="B23" s="70" t="s">
        <v>113</v>
      </c>
      <c r="C23" s="71">
        <v>24917000</v>
      </c>
      <c r="D23" s="71">
        <v>6873106.34</v>
      </c>
      <c r="E23" s="80">
        <f t="shared" si="0"/>
        <v>27.58400425412369</v>
      </c>
    </row>
    <row r="24" spans="1:5" s="55" customFormat="1" ht="63">
      <c r="A24" s="72" t="s">
        <v>212</v>
      </c>
      <c r="B24" s="61" t="s">
        <v>90</v>
      </c>
      <c r="C24" s="73">
        <v>11148000</v>
      </c>
      <c r="D24" s="73">
        <v>3533324.33</v>
      </c>
      <c r="E24" s="79">
        <f t="shared" si="0"/>
        <v>31.69469259059921</v>
      </c>
    </row>
    <row r="25" spans="1:5" s="55" customFormat="1" ht="94.5">
      <c r="A25" s="72" t="s">
        <v>213</v>
      </c>
      <c r="B25" s="61" t="s">
        <v>501</v>
      </c>
      <c r="C25" s="73">
        <v>11148000</v>
      </c>
      <c r="D25" s="73">
        <v>3533324.33</v>
      </c>
      <c r="E25" s="79">
        <f t="shared" si="0"/>
        <v>31.69469259059921</v>
      </c>
    </row>
    <row r="26" spans="1:5" s="55" customFormat="1" ht="78.75">
      <c r="A26" s="72" t="s">
        <v>214</v>
      </c>
      <c r="B26" s="61" t="s">
        <v>91</v>
      </c>
      <c r="C26" s="73">
        <v>62000</v>
      </c>
      <c r="D26" s="73">
        <v>14501.28</v>
      </c>
      <c r="E26" s="79">
        <f t="shared" si="0"/>
        <v>23.389161290322583</v>
      </c>
    </row>
    <row r="27" spans="1:5" s="55" customFormat="1" ht="110.25">
      <c r="A27" s="72" t="s">
        <v>215</v>
      </c>
      <c r="B27" s="61" t="s">
        <v>502</v>
      </c>
      <c r="C27" s="73">
        <v>62000</v>
      </c>
      <c r="D27" s="73">
        <v>14501.28</v>
      </c>
      <c r="E27" s="79">
        <f t="shared" si="0"/>
        <v>23.389161290322583</v>
      </c>
    </row>
    <row r="28" spans="1:5" s="55" customFormat="1" ht="63">
      <c r="A28" s="72" t="s">
        <v>216</v>
      </c>
      <c r="B28" s="61" t="s">
        <v>92</v>
      </c>
      <c r="C28" s="73">
        <v>13707000</v>
      </c>
      <c r="D28" s="73">
        <v>3778057.97</v>
      </c>
      <c r="E28" s="79">
        <f t="shared" si="0"/>
        <v>27.56298219887649</v>
      </c>
    </row>
    <row r="29" spans="1:5" s="55" customFormat="1" ht="94.5">
      <c r="A29" s="72" t="s">
        <v>217</v>
      </c>
      <c r="B29" s="61" t="s">
        <v>503</v>
      </c>
      <c r="C29" s="73">
        <v>13707000</v>
      </c>
      <c r="D29" s="73">
        <v>3778057.97</v>
      </c>
      <c r="E29" s="79">
        <f t="shared" si="0"/>
        <v>27.56298219887649</v>
      </c>
    </row>
    <row r="30" spans="1:5" s="55" customFormat="1" ht="63">
      <c r="A30" s="72" t="s">
        <v>336</v>
      </c>
      <c r="B30" s="61" t="s">
        <v>177</v>
      </c>
      <c r="C30" s="73">
        <v>0</v>
      </c>
      <c r="D30" s="73">
        <v>-452777.24</v>
      </c>
      <c r="E30" s="79">
        <f t="shared" si="0"/>
      </c>
    </row>
    <row r="31" spans="1:5" s="55" customFormat="1" ht="94.5">
      <c r="A31" s="72" t="s">
        <v>337</v>
      </c>
      <c r="B31" s="61" t="s">
        <v>358</v>
      </c>
      <c r="C31" s="73">
        <v>0</v>
      </c>
      <c r="D31" s="73">
        <v>-452777.24</v>
      </c>
      <c r="E31" s="79">
        <f t="shared" si="0"/>
      </c>
    </row>
    <row r="32" spans="1:5" s="55" customFormat="1" ht="15.75">
      <c r="A32" s="69" t="s">
        <v>218</v>
      </c>
      <c r="B32" s="70" t="s">
        <v>118</v>
      </c>
      <c r="C32" s="71">
        <v>175400000</v>
      </c>
      <c r="D32" s="71">
        <v>35076102</v>
      </c>
      <c r="E32" s="80">
        <f t="shared" si="0"/>
        <v>19.997777651083236</v>
      </c>
    </row>
    <row r="33" spans="1:5" s="55" customFormat="1" ht="31.5">
      <c r="A33" s="69" t="s">
        <v>219</v>
      </c>
      <c r="B33" s="70" t="s">
        <v>96</v>
      </c>
      <c r="C33" s="71">
        <v>153000000</v>
      </c>
      <c r="D33" s="71">
        <v>34877645.74</v>
      </c>
      <c r="E33" s="80">
        <f t="shared" si="0"/>
        <v>22.79584688888889</v>
      </c>
    </row>
    <row r="34" spans="1:5" s="55" customFormat="1" ht="31.5">
      <c r="A34" s="72" t="s">
        <v>220</v>
      </c>
      <c r="B34" s="61" t="s">
        <v>143</v>
      </c>
      <c r="C34" s="73">
        <v>74000000</v>
      </c>
      <c r="D34" s="73">
        <v>9959895.67</v>
      </c>
      <c r="E34" s="79">
        <f t="shared" si="0"/>
        <v>13.459318472972972</v>
      </c>
    </row>
    <row r="35" spans="1:5" s="55" customFormat="1" ht="31.5">
      <c r="A35" s="72" t="s">
        <v>221</v>
      </c>
      <c r="B35" s="61" t="s">
        <v>143</v>
      </c>
      <c r="C35" s="73">
        <v>74000000</v>
      </c>
      <c r="D35" s="73">
        <v>9963513.67</v>
      </c>
      <c r="E35" s="79">
        <f t="shared" si="0"/>
        <v>13.464207662162162</v>
      </c>
    </row>
    <row r="36" spans="1:5" s="55" customFormat="1" ht="47.25">
      <c r="A36" s="72" t="s">
        <v>338</v>
      </c>
      <c r="B36" s="61" t="s">
        <v>178</v>
      </c>
      <c r="C36" s="73">
        <v>0</v>
      </c>
      <c r="D36" s="73">
        <v>-3618</v>
      </c>
      <c r="E36" s="79">
        <f t="shared" si="0"/>
      </c>
    </row>
    <row r="37" spans="1:5" s="55" customFormat="1" ht="31.5">
      <c r="A37" s="72" t="s">
        <v>222</v>
      </c>
      <c r="B37" s="61" t="s">
        <v>68</v>
      </c>
      <c r="C37" s="73">
        <v>79000000</v>
      </c>
      <c r="D37" s="73">
        <v>24917750.02</v>
      </c>
      <c r="E37" s="79">
        <f t="shared" si="0"/>
        <v>31.541455721518986</v>
      </c>
    </row>
    <row r="38" spans="1:5" s="55" customFormat="1" ht="63">
      <c r="A38" s="72" t="s">
        <v>223</v>
      </c>
      <c r="B38" s="61" t="s">
        <v>165</v>
      </c>
      <c r="C38" s="73">
        <v>79000000</v>
      </c>
      <c r="D38" s="73">
        <v>24917750.02</v>
      </c>
      <c r="E38" s="79">
        <f t="shared" si="0"/>
        <v>31.541455721518986</v>
      </c>
    </row>
    <row r="39" spans="1:5" s="55" customFormat="1" ht="31.5">
      <c r="A39" s="72" t="s">
        <v>504</v>
      </c>
      <c r="B39" s="61" t="s">
        <v>505</v>
      </c>
      <c r="C39" s="73">
        <v>0</v>
      </c>
      <c r="D39" s="73">
        <v>0.05</v>
      </c>
      <c r="E39" s="79">
        <f t="shared" si="0"/>
      </c>
    </row>
    <row r="40" spans="1:5" s="55" customFormat="1" ht="15.75">
      <c r="A40" s="69" t="s">
        <v>224</v>
      </c>
      <c r="B40" s="70" t="s">
        <v>121</v>
      </c>
      <c r="C40" s="71">
        <v>0</v>
      </c>
      <c r="D40" s="71">
        <v>-464643.9</v>
      </c>
      <c r="E40" s="79">
        <f t="shared" si="0"/>
      </c>
    </row>
    <row r="41" spans="1:5" s="55" customFormat="1" ht="15.75">
      <c r="A41" s="72" t="s">
        <v>225</v>
      </c>
      <c r="B41" s="61" t="s">
        <v>121</v>
      </c>
      <c r="C41" s="73">
        <v>0</v>
      </c>
      <c r="D41" s="73">
        <v>-464643</v>
      </c>
      <c r="E41" s="79">
        <f t="shared" si="0"/>
      </c>
    </row>
    <row r="42" spans="1:5" s="55" customFormat="1" ht="31.5">
      <c r="A42" s="72" t="s">
        <v>397</v>
      </c>
      <c r="B42" s="61" t="s">
        <v>398</v>
      </c>
      <c r="C42" s="73">
        <v>0</v>
      </c>
      <c r="D42" s="73">
        <v>-0.9</v>
      </c>
      <c r="E42" s="79">
        <f t="shared" si="0"/>
      </c>
    </row>
    <row r="43" spans="1:5" s="55" customFormat="1" ht="15.75">
      <c r="A43" s="69" t="s">
        <v>226</v>
      </c>
      <c r="B43" s="70" t="s">
        <v>60</v>
      </c>
      <c r="C43" s="71">
        <v>0</v>
      </c>
      <c r="D43" s="71">
        <v>1715136.1</v>
      </c>
      <c r="E43" s="79">
        <f t="shared" si="0"/>
      </c>
    </row>
    <row r="44" spans="1:5" s="55" customFormat="1" ht="15.75">
      <c r="A44" s="72" t="s">
        <v>227</v>
      </c>
      <c r="B44" s="61" t="s">
        <v>60</v>
      </c>
      <c r="C44" s="73">
        <v>0</v>
      </c>
      <c r="D44" s="73">
        <v>1715136.1</v>
      </c>
      <c r="E44" s="79">
        <f t="shared" si="0"/>
      </c>
    </row>
    <row r="45" spans="1:5" s="55" customFormat="1" ht="31.5">
      <c r="A45" s="69" t="s">
        <v>228</v>
      </c>
      <c r="B45" s="70" t="s">
        <v>107</v>
      </c>
      <c r="C45" s="71">
        <v>22400000</v>
      </c>
      <c r="D45" s="71">
        <v>-1052035.94</v>
      </c>
      <c r="E45" s="80">
        <f t="shared" si="0"/>
        <v>-4.696589017857143</v>
      </c>
    </row>
    <row r="46" spans="1:5" s="55" customFormat="1" ht="31.5">
      <c r="A46" s="72" t="s">
        <v>229</v>
      </c>
      <c r="B46" s="61" t="s">
        <v>114</v>
      </c>
      <c r="C46" s="73">
        <v>22400000</v>
      </c>
      <c r="D46" s="73">
        <v>-1052035.94</v>
      </c>
      <c r="E46" s="79">
        <f t="shared" si="0"/>
        <v>-4.696589017857143</v>
      </c>
    </row>
    <row r="47" spans="1:5" s="55" customFormat="1" ht="15.75">
      <c r="A47" s="69" t="s">
        <v>230</v>
      </c>
      <c r="B47" s="70" t="s">
        <v>166</v>
      </c>
      <c r="C47" s="71">
        <v>8500000</v>
      </c>
      <c r="D47" s="71">
        <v>27966301.57</v>
      </c>
      <c r="E47" s="80">
        <f t="shared" si="0"/>
        <v>329.0153125882353</v>
      </c>
    </row>
    <row r="48" spans="1:5" s="55" customFormat="1" ht="15.75">
      <c r="A48" s="69" t="s">
        <v>231</v>
      </c>
      <c r="B48" s="70" t="s">
        <v>167</v>
      </c>
      <c r="C48" s="71">
        <v>8500000</v>
      </c>
      <c r="D48" s="71">
        <v>27966301.57</v>
      </c>
      <c r="E48" s="80">
        <f t="shared" si="0"/>
        <v>329.0153125882353</v>
      </c>
    </row>
    <row r="49" spans="1:5" s="55" customFormat="1" ht="31.5">
      <c r="A49" s="72" t="s">
        <v>232</v>
      </c>
      <c r="B49" s="61" t="s">
        <v>168</v>
      </c>
      <c r="C49" s="73">
        <v>8500000</v>
      </c>
      <c r="D49" s="73">
        <v>27966301.57</v>
      </c>
      <c r="E49" s="79">
        <f t="shared" si="0"/>
        <v>329.0153125882353</v>
      </c>
    </row>
    <row r="50" spans="1:5" s="55" customFormat="1" ht="31.5">
      <c r="A50" s="69" t="s">
        <v>233</v>
      </c>
      <c r="B50" s="70" t="s">
        <v>21</v>
      </c>
      <c r="C50" s="71">
        <v>2400000</v>
      </c>
      <c r="D50" s="71">
        <v>160078.98</v>
      </c>
      <c r="E50" s="80">
        <f t="shared" si="0"/>
        <v>6.669957500000001</v>
      </c>
    </row>
    <row r="51" spans="1:5" s="55" customFormat="1" ht="15.75">
      <c r="A51" s="69" t="s">
        <v>234</v>
      </c>
      <c r="B51" s="70" t="s">
        <v>75</v>
      </c>
      <c r="C51" s="71">
        <v>2400000</v>
      </c>
      <c r="D51" s="71">
        <v>160078.98</v>
      </c>
      <c r="E51" s="80">
        <f t="shared" si="0"/>
        <v>6.669957500000001</v>
      </c>
    </row>
    <row r="52" spans="1:5" s="55" customFormat="1" ht="15.75">
      <c r="A52" s="72" t="s">
        <v>235</v>
      </c>
      <c r="B52" s="61" t="s">
        <v>74</v>
      </c>
      <c r="C52" s="73">
        <v>2400000</v>
      </c>
      <c r="D52" s="73">
        <v>160078.98</v>
      </c>
      <c r="E52" s="79">
        <f t="shared" si="0"/>
        <v>6.669957500000001</v>
      </c>
    </row>
    <row r="53" spans="1:5" s="55" customFormat="1" ht="15.75">
      <c r="A53" s="69" t="s">
        <v>236</v>
      </c>
      <c r="B53" s="70" t="s">
        <v>62</v>
      </c>
      <c r="C53" s="71">
        <v>10302000</v>
      </c>
      <c r="D53" s="71">
        <v>2567209.19</v>
      </c>
      <c r="E53" s="80">
        <f t="shared" si="0"/>
        <v>24.919522325761985</v>
      </c>
    </row>
    <row r="54" spans="1:5" s="55" customFormat="1" ht="31.5">
      <c r="A54" s="69" t="s">
        <v>237</v>
      </c>
      <c r="B54" s="70" t="s">
        <v>144</v>
      </c>
      <c r="C54" s="71">
        <v>10302000</v>
      </c>
      <c r="D54" s="71">
        <v>2567209.19</v>
      </c>
      <c r="E54" s="80">
        <f t="shared" si="0"/>
        <v>24.919522325761985</v>
      </c>
    </row>
    <row r="55" spans="1:5" s="55" customFormat="1" ht="47.25">
      <c r="A55" s="72" t="s">
        <v>238</v>
      </c>
      <c r="B55" s="61" t="s">
        <v>99</v>
      </c>
      <c r="C55" s="73">
        <v>10302000</v>
      </c>
      <c r="D55" s="73">
        <v>2567209.19</v>
      </c>
      <c r="E55" s="79">
        <f t="shared" si="0"/>
        <v>24.919522325761985</v>
      </c>
    </row>
    <row r="56" spans="1:5" s="55" customFormat="1" ht="31.5">
      <c r="A56" s="69" t="s">
        <v>506</v>
      </c>
      <c r="B56" s="70" t="s">
        <v>507</v>
      </c>
      <c r="C56" s="71">
        <v>0</v>
      </c>
      <c r="D56" s="71">
        <v>-72</v>
      </c>
      <c r="E56" s="79">
        <f t="shared" si="0"/>
      </c>
    </row>
    <row r="57" spans="1:5" s="55" customFormat="1" ht="15.75">
      <c r="A57" s="69" t="s">
        <v>508</v>
      </c>
      <c r="B57" s="70" t="s">
        <v>509</v>
      </c>
      <c r="C57" s="71">
        <v>0</v>
      </c>
      <c r="D57" s="71">
        <v>-72</v>
      </c>
      <c r="E57" s="79">
        <f t="shared" si="0"/>
      </c>
    </row>
    <row r="58" spans="1:5" s="55" customFormat="1" ht="15.75">
      <c r="A58" s="72" t="s">
        <v>510</v>
      </c>
      <c r="B58" s="61" t="s">
        <v>511</v>
      </c>
      <c r="C58" s="73">
        <v>0</v>
      </c>
      <c r="D58" s="73">
        <v>0</v>
      </c>
      <c r="E58" s="79">
        <f t="shared" si="0"/>
      </c>
    </row>
    <row r="59" spans="1:5" s="55" customFormat="1" ht="15.75">
      <c r="A59" s="72" t="s">
        <v>512</v>
      </c>
      <c r="B59" s="61" t="s">
        <v>513</v>
      </c>
      <c r="C59" s="73">
        <v>0</v>
      </c>
      <c r="D59" s="73">
        <v>0</v>
      </c>
      <c r="E59" s="79">
        <f t="shared" si="0"/>
      </c>
    </row>
    <row r="60" spans="1:5" s="55" customFormat="1" ht="47.25">
      <c r="A60" s="72" t="s">
        <v>514</v>
      </c>
      <c r="B60" s="61" t="s">
        <v>515</v>
      </c>
      <c r="C60" s="73">
        <v>0</v>
      </c>
      <c r="D60" s="73">
        <v>-72</v>
      </c>
      <c r="E60" s="79">
        <f t="shared" si="0"/>
      </c>
    </row>
    <row r="61" spans="1:5" s="55" customFormat="1" ht="50.25" customHeight="1">
      <c r="A61" s="72" t="s">
        <v>516</v>
      </c>
      <c r="B61" s="61" t="s">
        <v>517</v>
      </c>
      <c r="C61" s="73">
        <v>0</v>
      </c>
      <c r="D61" s="73">
        <v>-72</v>
      </c>
      <c r="E61" s="79">
        <f t="shared" si="0"/>
      </c>
    </row>
    <row r="62" spans="1:5" s="55" customFormat="1" ht="31.5">
      <c r="A62" s="69" t="s">
        <v>239</v>
      </c>
      <c r="B62" s="70" t="s">
        <v>119</v>
      </c>
      <c r="C62" s="71">
        <v>65674000</v>
      </c>
      <c r="D62" s="71">
        <v>17063600.64</v>
      </c>
      <c r="E62" s="80">
        <f t="shared" si="0"/>
        <v>25.98227706550538</v>
      </c>
    </row>
    <row r="63" spans="1:5" s="55" customFormat="1" ht="78.75">
      <c r="A63" s="69" t="s">
        <v>240</v>
      </c>
      <c r="B63" s="70" t="s">
        <v>69</v>
      </c>
      <c r="C63" s="71">
        <v>63770000</v>
      </c>
      <c r="D63" s="71">
        <v>16423160.62</v>
      </c>
      <c r="E63" s="80">
        <f t="shared" si="0"/>
        <v>25.753740975380275</v>
      </c>
    </row>
    <row r="64" spans="1:5" s="55" customFormat="1" ht="48" customHeight="1">
      <c r="A64" s="72" t="s">
        <v>241</v>
      </c>
      <c r="B64" s="61" t="s">
        <v>89</v>
      </c>
      <c r="C64" s="73">
        <v>45924000</v>
      </c>
      <c r="D64" s="73">
        <v>12516425.76</v>
      </c>
      <c r="E64" s="79">
        <f t="shared" si="0"/>
        <v>27.25465064018814</v>
      </c>
    </row>
    <row r="65" spans="1:5" s="55" customFormat="1" ht="78.75">
      <c r="A65" s="72" t="s">
        <v>242</v>
      </c>
      <c r="B65" s="61" t="s">
        <v>10</v>
      </c>
      <c r="C65" s="73">
        <v>24889000</v>
      </c>
      <c r="D65" s="73">
        <v>8444894.06</v>
      </c>
      <c r="E65" s="79">
        <f t="shared" si="0"/>
        <v>33.93022644541765</v>
      </c>
    </row>
    <row r="66" spans="1:5" s="55" customFormat="1" ht="63">
      <c r="A66" s="72" t="s">
        <v>243</v>
      </c>
      <c r="B66" s="61" t="s">
        <v>111</v>
      </c>
      <c r="C66" s="73">
        <v>21035000</v>
      </c>
      <c r="D66" s="73">
        <v>4071531.7</v>
      </c>
      <c r="E66" s="79">
        <f t="shared" si="0"/>
        <v>19.355986213453768</v>
      </c>
    </row>
    <row r="67" spans="1:5" s="55" customFormat="1" ht="63">
      <c r="A67" s="72" t="s">
        <v>244</v>
      </c>
      <c r="B67" s="61" t="s">
        <v>71</v>
      </c>
      <c r="C67" s="73">
        <v>1573000</v>
      </c>
      <c r="D67" s="73">
        <v>535211.65</v>
      </c>
      <c r="E67" s="79">
        <f t="shared" si="0"/>
        <v>34.02489828353465</v>
      </c>
    </row>
    <row r="68" spans="1:5" s="55" customFormat="1" ht="63">
      <c r="A68" s="72" t="s">
        <v>245</v>
      </c>
      <c r="B68" s="61" t="s">
        <v>70</v>
      </c>
      <c r="C68" s="73">
        <v>1573000</v>
      </c>
      <c r="D68" s="73">
        <v>535211.65</v>
      </c>
      <c r="E68" s="79">
        <f t="shared" si="0"/>
        <v>34.02489828353465</v>
      </c>
    </row>
    <row r="69" spans="1:5" s="55" customFormat="1" ht="78.75">
      <c r="A69" s="72" t="s">
        <v>246</v>
      </c>
      <c r="B69" s="61" t="s">
        <v>247</v>
      </c>
      <c r="C69" s="73">
        <v>31000</v>
      </c>
      <c r="D69" s="73">
        <v>2230.05</v>
      </c>
      <c r="E69" s="79">
        <f t="shared" si="0"/>
        <v>7.1937096774193545</v>
      </c>
    </row>
    <row r="70" spans="1:5" s="55" customFormat="1" ht="63">
      <c r="A70" s="72" t="s">
        <v>248</v>
      </c>
      <c r="B70" s="61" t="s">
        <v>249</v>
      </c>
      <c r="C70" s="73">
        <v>31000</v>
      </c>
      <c r="D70" s="73">
        <v>2230.05</v>
      </c>
      <c r="E70" s="79">
        <f t="shared" si="0"/>
        <v>7.1937096774193545</v>
      </c>
    </row>
    <row r="71" spans="1:5" s="55" customFormat="1" ht="31.5">
      <c r="A71" s="72" t="s">
        <v>250</v>
      </c>
      <c r="B71" s="61" t="s">
        <v>100</v>
      </c>
      <c r="C71" s="73">
        <v>16242000</v>
      </c>
      <c r="D71" s="73">
        <v>3369293.16</v>
      </c>
      <c r="E71" s="79">
        <f t="shared" si="0"/>
        <v>20.744324344292576</v>
      </c>
    </row>
    <row r="72" spans="1:5" s="55" customFormat="1" ht="31.5">
      <c r="A72" s="72" t="s">
        <v>251</v>
      </c>
      <c r="B72" s="61" t="s">
        <v>101</v>
      </c>
      <c r="C72" s="73">
        <v>16242000</v>
      </c>
      <c r="D72" s="73">
        <v>3369293.16</v>
      </c>
      <c r="E72" s="79">
        <f t="shared" si="0"/>
        <v>20.744324344292576</v>
      </c>
    </row>
    <row r="73" spans="1:5" s="55" customFormat="1" ht="15.75">
      <c r="A73" s="69" t="s">
        <v>339</v>
      </c>
      <c r="B73" s="70" t="s">
        <v>104</v>
      </c>
      <c r="C73" s="71">
        <v>0</v>
      </c>
      <c r="D73" s="71">
        <v>184901</v>
      </c>
      <c r="E73" s="79">
        <f t="shared" si="0"/>
      </c>
    </row>
    <row r="74" spans="1:5" s="55" customFormat="1" ht="47.25">
      <c r="A74" s="72" t="s">
        <v>367</v>
      </c>
      <c r="B74" s="61" t="s">
        <v>359</v>
      </c>
      <c r="C74" s="73">
        <v>0</v>
      </c>
      <c r="D74" s="73">
        <v>184901</v>
      </c>
      <c r="E74" s="79">
        <f t="shared" si="0"/>
      </c>
    </row>
    <row r="75" spans="1:5" s="55" customFormat="1" ht="47.25">
      <c r="A75" s="72" t="s">
        <v>340</v>
      </c>
      <c r="B75" s="61" t="s">
        <v>93</v>
      </c>
      <c r="C75" s="73">
        <v>0</v>
      </c>
      <c r="D75" s="73">
        <v>184901</v>
      </c>
      <c r="E75" s="79">
        <f t="shared" si="0"/>
      </c>
    </row>
    <row r="76" spans="1:5" s="55" customFormat="1" ht="78.75">
      <c r="A76" s="69" t="s">
        <v>252</v>
      </c>
      <c r="B76" s="70" t="s">
        <v>35</v>
      </c>
      <c r="C76" s="71">
        <v>1904000</v>
      </c>
      <c r="D76" s="71">
        <v>455539.02</v>
      </c>
      <c r="E76" s="80">
        <f t="shared" si="0"/>
        <v>23.925368697478994</v>
      </c>
    </row>
    <row r="77" spans="1:5" s="55" customFormat="1" ht="65.25" customHeight="1">
      <c r="A77" s="72" t="s">
        <v>253</v>
      </c>
      <c r="B77" s="61" t="s">
        <v>145</v>
      </c>
      <c r="C77" s="73">
        <v>54000</v>
      </c>
      <c r="D77" s="73">
        <v>121895.59</v>
      </c>
      <c r="E77" s="79">
        <f t="shared" si="0"/>
        <v>225.73257407407405</v>
      </c>
    </row>
    <row r="78" spans="1:5" s="55" customFormat="1" ht="63">
      <c r="A78" s="72" t="s">
        <v>254</v>
      </c>
      <c r="B78" s="61" t="s">
        <v>34</v>
      </c>
      <c r="C78" s="73">
        <v>54000</v>
      </c>
      <c r="D78" s="73">
        <v>121895.59</v>
      </c>
      <c r="E78" s="79">
        <f aca="true" t="shared" si="1" ref="E78:E141">_xlfn.IFERROR(D78/C78*100,"")</f>
        <v>225.73257407407405</v>
      </c>
    </row>
    <row r="79" spans="1:5" s="55" customFormat="1" ht="81" customHeight="1">
      <c r="A79" s="72" t="s">
        <v>350</v>
      </c>
      <c r="B79" s="61" t="s">
        <v>351</v>
      </c>
      <c r="C79" s="73">
        <v>1850000</v>
      </c>
      <c r="D79" s="73">
        <v>333643.43</v>
      </c>
      <c r="E79" s="79">
        <f t="shared" si="1"/>
        <v>18.03478</v>
      </c>
    </row>
    <row r="80" spans="1:5" s="55" customFormat="1" ht="81" customHeight="1">
      <c r="A80" s="72" t="s">
        <v>352</v>
      </c>
      <c r="B80" s="61" t="s">
        <v>353</v>
      </c>
      <c r="C80" s="73">
        <v>1850000</v>
      </c>
      <c r="D80" s="73">
        <v>333643.43</v>
      </c>
      <c r="E80" s="79">
        <f t="shared" si="1"/>
        <v>18.03478</v>
      </c>
    </row>
    <row r="81" spans="1:5" s="55" customFormat="1" ht="15.75">
      <c r="A81" s="69" t="s">
        <v>255</v>
      </c>
      <c r="B81" s="70" t="s">
        <v>94</v>
      </c>
      <c r="C81" s="71">
        <v>3800000</v>
      </c>
      <c r="D81" s="71">
        <v>2875762.85</v>
      </c>
      <c r="E81" s="80">
        <f t="shared" si="1"/>
        <v>75.67796973684212</v>
      </c>
    </row>
    <row r="82" spans="1:5" s="55" customFormat="1" ht="15.75">
      <c r="A82" s="69" t="s">
        <v>256</v>
      </c>
      <c r="B82" s="70" t="s">
        <v>95</v>
      </c>
      <c r="C82" s="71">
        <v>3800000</v>
      </c>
      <c r="D82" s="71">
        <v>2875762.85</v>
      </c>
      <c r="E82" s="80">
        <f t="shared" si="1"/>
        <v>75.67796973684212</v>
      </c>
    </row>
    <row r="83" spans="1:5" s="55" customFormat="1" ht="31.5">
      <c r="A83" s="72" t="s">
        <v>257</v>
      </c>
      <c r="B83" s="61" t="s">
        <v>72</v>
      </c>
      <c r="C83" s="73">
        <v>350000</v>
      </c>
      <c r="D83" s="73">
        <v>160011.59</v>
      </c>
      <c r="E83" s="79">
        <f t="shared" si="1"/>
        <v>45.717597142857144</v>
      </c>
    </row>
    <row r="84" spans="1:5" s="55" customFormat="1" ht="15.75">
      <c r="A84" s="72" t="s">
        <v>258</v>
      </c>
      <c r="B84" s="61" t="s">
        <v>135</v>
      </c>
      <c r="C84" s="73">
        <v>0</v>
      </c>
      <c r="D84" s="73">
        <v>35342.54</v>
      </c>
      <c r="E84" s="79">
        <f t="shared" si="1"/>
      </c>
    </row>
    <row r="85" spans="1:5" s="55" customFormat="1" ht="15.75">
      <c r="A85" s="72" t="s">
        <v>259</v>
      </c>
      <c r="B85" s="61" t="s">
        <v>110</v>
      </c>
      <c r="C85" s="73">
        <v>3450000</v>
      </c>
      <c r="D85" s="73">
        <v>2680408.72</v>
      </c>
      <c r="E85" s="79">
        <f t="shared" si="1"/>
        <v>77.6930063768116</v>
      </c>
    </row>
    <row r="86" spans="1:5" s="55" customFormat="1" ht="15.75">
      <c r="A86" s="72" t="s">
        <v>260</v>
      </c>
      <c r="B86" s="61" t="s">
        <v>261</v>
      </c>
      <c r="C86" s="73">
        <v>1800000</v>
      </c>
      <c r="D86" s="73">
        <v>1210457.18</v>
      </c>
      <c r="E86" s="79">
        <f t="shared" si="1"/>
        <v>67.24762111111112</v>
      </c>
    </row>
    <row r="87" spans="1:5" s="55" customFormat="1" ht="15.75">
      <c r="A87" s="72" t="s">
        <v>262</v>
      </c>
      <c r="B87" s="61" t="s">
        <v>263</v>
      </c>
      <c r="C87" s="73">
        <v>1650000</v>
      </c>
      <c r="D87" s="73">
        <v>1469951.54</v>
      </c>
      <c r="E87" s="79">
        <f t="shared" si="1"/>
        <v>89.08797212121212</v>
      </c>
    </row>
    <row r="88" spans="1:5" s="55" customFormat="1" ht="31.5">
      <c r="A88" s="69" t="s">
        <v>264</v>
      </c>
      <c r="B88" s="70" t="s">
        <v>265</v>
      </c>
      <c r="C88" s="71">
        <v>560000</v>
      </c>
      <c r="D88" s="71">
        <v>5656111.1</v>
      </c>
      <c r="E88" s="80">
        <f t="shared" si="1"/>
        <v>1010.0198392857143</v>
      </c>
    </row>
    <row r="89" spans="1:5" s="55" customFormat="1" ht="15.75">
      <c r="A89" s="69" t="s">
        <v>266</v>
      </c>
      <c r="B89" s="70" t="s">
        <v>16</v>
      </c>
      <c r="C89" s="71">
        <v>853052.19</v>
      </c>
      <c r="D89" s="71">
        <v>5656111.1</v>
      </c>
      <c r="E89" s="80">
        <f t="shared" si="1"/>
        <v>663.0439692089648</v>
      </c>
    </row>
    <row r="90" spans="1:5" s="55" customFormat="1" ht="31.5">
      <c r="A90" s="72" t="s">
        <v>267</v>
      </c>
      <c r="B90" s="61" t="s">
        <v>169</v>
      </c>
      <c r="C90" s="73">
        <v>560000</v>
      </c>
      <c r="D90" s="73">
        <v>0</v>
      </c>
      <c r="E90" s="79">
        <f t="shared" si="1"/>
        <v>0</v>
      </c>
    </row>
    <row r="91" spans="1:5" s="55" customFormat="1" ht="31.5">
      <c r="A91" s="72" t="s">
        <v>268</v>
      </c>
      <c r="B91" s="61" t="s">
        <v>36</v>
      </c>
      <c r="C91" s="73">
        <v>560000</v>
      </c>
      <c r="D91" s="73">
        <v>0</v>
      </c>
      <c r="E91" s="79">
        <f t="shared" si="1"/>
        <v>0</v>
      </c>
    </row>
    <row r="92" spans="1:5" s="55" customFormat="1" ht="15.75">
      <c r="A92" s="72" t="s">
        <v>354</v>
      </c>
      <c r="B92" s="61" t="s">
        <v>355</v>
      </c>
      <c r="C92" s="73">
        <v>0</v>
      </c>
      <c r="D92" s="73">
        <v>5656111.1</v>
      </c>
      <c r="E92" s="79">
        <f t="shared" si="1"/>
      </c>
    </row>
    <row r="93" spans="1:5" s="55" customFormat="1" ht="15.75">
      <c r="A93" s="72" t="s">
        <v>341</v>
      </c>
      <c r="B93" s="61" t="s">
        <v>199</v>
      </c>
      <c r="C93" s="73">
        <v>0</v>
      </c>
      <c r="D93" s="73">
        <v>5656111.1</v>
      </c>
      <c r="E93" s="79">
        <f t="shared" si="1"/>
      </c>
    </row>
    <row r="94" spans="1:5" s="55" customFormat="1" ht="31.5">
      <c r="A94" s="69" t="s">
        <v>269</v>
      </c>
      <c r="B94" s="70" t="s">
        <v>18</v>
      </c>
      <c r="C94" s="71">
        <v>10199000</v>
      </c>
      <c r="D94" s="71">
        <v>2295230.88</v>
      </c>
      <c r="E94" s="80">
        <f t="shared" si="1"/>
        <v>22.50446984998529</v>
      </c>
    </row>
    <row r="95" spans="1:5" s="55" customFormat="1" ht="78.75">
      <c r="A95" s="69" t="s">
        <v>270</v>
      </c>
      <c r="B95" s="70" t="s">
        <v>81</v>
      </c>
      <c r="C95" s="71">
        <v>6100000</v>
      </c>
      <c r="D95" s="71">
        <v>1424285.94</v>
      </c>
      <c r="E95" s="80">
        <f t="shared" si="1"/>
        <v>23.34894983606557</v>
      </c>
    </row>
    <row r="96" spans="1:5" s="55" customFormat="1" ht="78.75">
      <c r="A96" s="72" t="s">
        <v>271</v>
      </c>
      <c r="B96" s="61" t="s">
        <v>272</v>
      </c>
      <c r="C96" s="73">
        <v>6100000</v>
      </c>
      <c r="D96" s="73">
        <v>1424285.94</v>
      </c>
      <c r="E96" s="79">
        <f t="shared" si="1"/>
        <v>23.34894983606557</v>
      </c>
    </row>
    <row r="97" spans="1:5" s="55" customFormat="1" ht="78.75">
      <c r="A97" s="72" t="s">
        <v>273</v>
      </c>
      <c r="B97" s="61" t="s">
        <v>274</v>
      </c>
      <c r="C97" s="73">
        <v>6100000</v>
      </c>
      <c r="D97" s="73">
        <v>1424285.94</v>
      </c>
      <c r="E97" s="79">
        <f t="shared" si="1"/>
        <v>23.34894983606557</v>
      </c>
    </row>
    <row r="98" spans="1:5" s="55" customFormat="1" ht="31.5">
      <c r="A98" s="69" t="s">
        <v>275</v>
      </c>
      <c r="B98" s="70" t="s">
        <v>80</v>
      </c>
      <c r="C98" s="71">
        <v>4099000</v>
      </c>
      <c r="D98" s="71">
        <v>755610.02</v>
      </c>
      <c r="E98" s="80">
        <f t="shared" si="1"/>
        <v>18.43400878262991</v>
      </c>
    </row>
    <row r="99" spans="1:5" s="55" customFormat="1" ht="31.5">
      <c r="A99" s="72" t="s">
        <v>276</v>
      </c>
      <c r="B99" s="61" t="s">
        <v>98</v>
      </c>
      <c r="C99" s="73">
        <v>4099000</v>
      </c>
      <c r="D99" s="73">
        <v>743186.65</v>
      </c>
      <c r="E99" s="79">
        <f t="shared" si="1"/>
        <v>18.130925835569652</v>
      </c>
    </row>
    <row r="100" spans="1:5" s="55" customFormat="1" ht="47.25">
      <c r="A100" s="72" t="s">
        <v>277</v>
      </c>
      <c r="B100" s="61" t="s">
        <v>11</v>
      </c>
      <c r="C100" s="73">
        <v>2930000</v>
      </c>
      <c r="D100" s="73">
        <v>418261.31</v>
      </c>
      <c r="E100" s="79">
        <f t="shared" si="1"/>
        <v>14.275130034129694</v>
      </c>
    </row>
    <row r="101" spans="1:5" s="55" customFormat="1" ht="47.25">
      <c r="A101" s="72" t="s">
        <v>278</v>
      </c>
      <c r="B101" s="61" t="s">
        <v>179</v>
      </c>
      <c r="C101" s="73">
        <v>1169000</v>
      </c>
      <c r="D101" s="73">
        <v>324925.34</v>
      </c>
      <c r="E101" s="79">
        <f t="shared" si="1"/>
        <v>27.795153122326777</v>
      </c>
    </row>
    <row r="102" spans="1:5" s="55" customFormat="1" ht="47.25">
      <c r="A102" s="72" t="s">
        <v>518</v>
      </c>
      <c r="B102" s="61" t="s">
        <v>519</v>
      </c>
      <c r="C102" s="73">
        <v>0</v>
      </c>
      <c r="D102" s="73">
        <v>12423.37</v>
      </c>
      <c r="E102" s="79">
        <f t="shared" si="1"/>
      </c>
    </row>
    <row r="103" spans="1:5" s="55" customFormat="1" ht="47.25">
      <c r="A103" s="72" t="s">
        <v>520</v>
      </c>
      <c r="B103" s="61" t="s">
        <v>521</v>
      </c>
      <c r="C103" s="73">
        <v>0</v>
      </c>
      <c r="D103" s="73">
        <v>12423.37</v>
      </c>
      <c r="E103" s="79">
        <f t="shared" si="1"/>
      </c>
    </row>
    <row r="104" spans="1:5" s="55" customFormat="1" ht="63">
      <c r="A104" s="69" t="s">
        <v>342</v>
      </c>
      <c r="B104" s="70" t="s">
        <v>180</v>
      </c>
      <c r="C104" s="71">
        <v>0</v>
      </c>
      <c r="D104" s="71">
        <v>115334.92</v>
      </c>
      <c r="E104" s="79">
        <f t="shared" si="1"/>
      </c>
    </row>
    <row r="105" spans="1:5" s="55" customFormat="1" ht="63">
      <c r="A105" s="72" t="s">
        <v>343</v>
      </c>
      <c r="B105" s="61" t="s">
        <v>200</v>
      </c>
      <c r="C105" s="73">
        <v>0</v>
      </c>
      <c r="D105" s="73">
        <v>115334.92</v>
      </c>
      <c r="E105" s="79">
        <f t="shared" si="1"/>
      </c>
    </row>
    <row r="106" spans="1:5" s="55" customFormat="1" ht="78.75">
      <c r="A106" s="72" t="s">
        <v>344</v>
      </c>
      <c r="B106" s="61" t="s">
        <v>181</v>
      </c>
      <c r="C106" s="73">
        <v>0</v>
      </c>
      <c r="D106" s="73">
        <v>54671.95</v>
      </c>
      <c r="E106" s="79">
        <f t="shared" si="1"/>
      </c>
    </row>
    <row r="107" spans="1:5" s="55" customFormat="1" ht="63">
      <c r="A107" s="72" t="s">
        <v>345</v>
      </c>
      <c r="B107" s="61" t="s">
        <v>182</v>
      </c>
      <c r="C107" s="73">
        <v>0</v>
      </c>
      <c r="D107" s="73">
        <v>60662.97</v>
      </c>
      <c r="E107" s="79">
        <f t="shared" si="1"/>
      </c>
    </row>
    <row r="108" spans="1:5" s="55" customFormat="1" ht="15.75">
      <c r="A108" s="69" t="s">
        <v>279</v>
      </c>
      <c r="B108" s="70" t="s">
        <v>105</v>
      </c>
      <c r="C108" s="71">
        <v>2007000</v>
      </c>
      <c r="D108" s="71">
        <v>371285.35</v>
      </c>
      <c r="E108" s="80">
        <f t="shared" si="1"/>
        <v>18.499519182859988</v>
      </c>
    </row>
    <row r="109" spans="1:5" s="55" customFormat="1" ht="31.5">
      <c r="A109" s="69" t="s">
        <v>368</v>
      </c>
      <c r="B109" s="70" t="s">
        <v>316</v>
      </c>
      <c r="C109" s="71">
        <v>919000</v>
      </c>
      <c r="D109" s="71">
        <v>279270.52</v>
      </c>
      <c r="E109" s="80">
        <f t="shared" si="1"/>
        <v>30.388522306855283</v>
      </c>
    </row>
    <row r="110" spans="1:5" s="55" customFormat="1" ht="47.25">
      <c r="A110" s="72" t="s">
        <v>369</v>
      </c>
      <c r="B110" s="61" t="s">
        <v>317</v>
      </c>
      <c r="C110" s="73">
        <v>14000</v>
      </c>
      <c r="D110" s="73">
        <v>10215</v>
      </c>
      <c r="E110" s="79">
        <f t="shared" si="1"/>
        <v>72.96428571428571</v>
      </c>
    </row>
    <row r="111" spans="1:5" s="55" customFormat="1" ht="63">
      <c r="A111" s="72" t="s">
        <v>370</v>
      </c>
      <c r="B111" s="61" t="s">
        <v>318</v>
      </c>
      <c r="C111" s="73">
        <v>14000</v>
      </c>
      <c r="D111" s="73">
        <v>10215</v>
      </c>
      <c r="E111" s="79">
        <f t="shared" si="1"/>
        <v>72.96428571428571</v>
      </c>
    </row>
    <row r="112" spans="1:5" s="55" customFormat="1" ht="63">
      <c r="A112" s="72" t="s">
        <v>371</v>
      </c>
      <c r="B112" s="61" t="s">
        <v>319</v>
      </c>
      <c r="C112" s="73">
        <v>128000</v>
      </c>
      <c r="D112" s="73">
        <v>24071.13</v>
      </c>
      <c r="E112" s="79">
        <f t="shared" si="1"/>
        <v>18.8055703125</v>
      </c>
    </row>
    <row r="113" spans="1:5" s="55" customFormat="1" ht="94.5">
      <c r="A113" s="72" t="s">
        <v>372</v>
      </c>
      <c r="B113" s="61" t="s">
        <v>320</v>
      </c>
      <c r="C113" s="73">
        <v>128000</v>
      </c>
      <c r="D113" s="73">
        <v>24071.13</v>
      </c>
      <c r="E113" s="79">
        <f t="shared" si="1"/>
        <v>18.8055703125</v>
      </c>
    </row>
    <row r="114" spans="1:5" s="55" customFormat="1" ht="47.25">
      <c r="A114" s="72" t="s">
        <v>373</v>
      </c>
      <c r="B114" s="61" t="s">
        <v>321</v>
      </c>
      <c r="C114" s="73">
        <v>78000</v>
      </c>
      <c r="D114" s="73">
        <v>4030.77</v>
      </c>
      <c r="E114" s="79">
        <f t="shared" si="1"/>
        <v>5.167653846153846</v>
      </c>
    </row>
    <row r="115" spans="1:5" s="55" customFormat="1" ht="63">
      <c r="A115" s="72" t="s">
        <v>374</v>
      </c>
      <c r="B115" s="61" t="s">
        <v>322</v>
      </c>
      <c r="C115" s="73">
        <v>28000</v>
      </c>
      <c r="D115" s="73">
        <v>450</v>
      </c>
      <c r="E115" s="79">
        <f t="shared" si="1"/>
        <v>1.607142857142857</v>
      </c>
    </row>
    <row r="116" spans="1:5" s="55" customFormat="1" ht="63">
      <c r="A116" s="72" t="s">
        <v>375</v>
      </c>
      <c r="B116" s="61" t="s">
        <v>323</v>
      </c>
      <c r="C116" s="73">
        <v>50000</v>
      </c>
      <c r="D116" s="73">
        <v>3580.77</v>
      </c>
      <c r="E116" s="79">
        <f t="shared" si="1"/>
        <v>7.16154</v>
      </c>
    </row>
    <row r="117" spans="1:5" s="55" customFormat="1" ht="63">
      <c r="A117" s="72" t="s">
        <v>376</v>
      </c>
      <c r="B117" s="61" t="s">
        <v>324</v>
      </c>
      <c r="C117" s="73">
        <v>0</v>
      </c>
      <c r="D117" s="73">
        <v>2000</v>
      </c>
      <c r="E117" s="79">
        <f t="shared" si="1"/>
      </c>
    </row>
    <row r="118" spans="1:5" s="55" customFormat="1" ht="78.75">
      <c r="A118" s="72" t="s">
        <v>377</v>
      </c>
      <c r="B118" s="61" t="s">
        <v>360</v>
      </c>
      <c r="C118" s="73">
        <v>0</v>
      </c>
      <c r="D118" s="73">
        <v>2000</v>
      </c>
      <c r="E118" s="79">
        <f t="shared" si="1"/>
      </c>
    </row>
    <row r="119" spans="1:5" s="55" customFormat="1" ht="63">
      <c r="A119" s="72" t="s">
        <v>378</v>
      </c>
      <c r="B119" s="61" t="s">
        <v>325</v>
      </c>
      <c r="C119" s="73">
        <v>320000</v>
      </c>
      <c r="D119" s="73">
        <v>56672.59</v>
      </c>
      <c r="E119" s="79">
        <f t="shared" si="1"/>
        <v>17.710184374999997</v>
      </c>
    </row>
    <row r="120" spans="1:5" s="55" customFormat="1" ht="78.75">
      <c r="A120" s="72" t="s">
        <v>379</v>
      </c>
      <c r="B120" s="61" t="s">
        <v>326</v>
      </c>
      <c r="C120" s="73">
        <v>320000</v>
      </c>
      <c r="D120" s="73">
        <v>56672.59</v>
      </c>
      <c r="E120" s="79">
        <f t="shared" si="1"/>
        <v>17.710184374999997</v>
      </c>
    </row>
    <row r="121" spans="1:5" s="55" customFormat="1" ht="63">
      <c r="A121" s="72" t="s">
        <v>380</v>
      </c>
      <c r="B121" s="61" t="s">
        <v>327</v>
      </c>
      <c r="C121" s="73">
        <v>23000</v>
      </c>
      <c r="D121" s="73">
        <v>813.5</v>
      </c>
      <c r="E121" s="79">
        <f t="shared" si="1"/>
        <v>3.5369565217391306</v>
      </c>
    </row>
    <row r="122" spans="1:5" s="55" customFormat="1" ht="94.5">
      <c r="A122" s="72" t="s">
        <v>381</v>
      </c>
      <c r="B122" s="61" t="s">
        <v>328</v>
      </c>
      <c r="C122" s="73">
        <v>23000</v>
      </c>
      <c r="D122" s="73">
        <v>813.5</v>
      </c>
      <c r="E122" s="79">
        <f t="shared" si="1"/>
        <v>3.5369565217391306</v>
      </c>
    </row>
    <row r="123" spans="1:5" s="55" customFormat="1" ht="47.25">
      <c r="A123" s="72" t="s">
        <v>382</v>
      </c>
      <c r="B123" s="61" t="s">
        <v>329</v>
      </c>
      <c r="C123" s="73">
        <v>0</v>
      </c>
      <c r="D123" s="73">
        <v>651.4</v>
      </c>
      <c r="E123" s="79">
        <f t="shared" si="1"/>
      </c>
    </row>
    <row r="124" spans="1:5" s="55" customFormat="1" ht="78.75">
      <c r="A124" s="72" t="s">
        <v>383</v>
      </c>
      <c r="B124" s="61" t="s">
        <v>330</v>
      </c>
      <c r="C124" s="73">
        <v>0</v>
      </c>
      <c r="D124" s="73">
        <v>651.4</v>
      </c>
      <c r="E124" s="79">
        <f t="shared" si="1"/>
      </c>
    </row>
    <row r="125" spans="1:5" s="55" customFormat="1" ht="47.25">
      <c r="A125" s="72" t="s">
        <v>384</v>
      </c>
      <c r="B125" s="61" t="s">
        <v>331</v>
      </c>
      <c r="C125" s="73">
        <v>101000</v>
      </c>
      <c r="D125" s="73">
        <v>44250</v>
      </c>
      <c r="E125" s="79">
        <f t="shared" si="1"/>
        <v>43.81188118811881</v>
      </c>
    </row>
    <row r="126" spans="1:6" s="55" customFormat="1" ht="63">
      <c r="A126" s="72" t="s">
        <v>385</v>
      </c>
      <c r="B126" s="61" t="s">
        <v>332</v>
      </c>
      <c r="C126" s="73">
        <v>101000</v>
      </c>
      <c r="D126" s="73">
        <v>44250</v>
      </c>
      <c r="E126" s="79">
        <f t="shared" si="1"/>
        <v>43.81188118811881</v>
      </c>
      <c r="F126" s="56"/>
    </row>
    <row r="127" spans="1:6" s="55" customFormat="1" ht="63">
      <c r="A127" s="72" t="s">
        <v>386</v>
      </c>
      <c r="B127" s="61" t="s">
        <v>333</v>
      </c>
      <c r="C127" s="73">
        <v>255000</v>
      </c>
      <c r="D127" s="73">
        <v>136566.13</v>
      </c>
      <c r="E127" s="79">
        <f t="shared" si="1"/>
        <v>53.55534509803922</v>
      </c>
      <c r="F127" s="56"/>
    </row>
    <row r="128" spans="1:6" s="55" customFormat="1" ht="78.75">
      <c r="A128" s="72" t="s">
        <v>387</v>
      </c>
      <c r="B128" s="61" t="s">
        <v>334</v>
      </c>
      <c r="C128" s="73">
        <v>255000</v>
      </c>
      <c r="D128" s="73">
        <v>136566.13</v>
      </c>
      <c r="E128" s="79">
        <f t="shared" si="1"/>
        <v>53.55534509803922</v>
      </c>
      <c r="F128" s="56"/>
    </row>
    <row r="129" spans="1:6" s="55" customFormat="1" ht="31.5">
      <c r="A129" s="69" t="s">
        <v>280</v>
      </c>
      <c r="B129" s="70" t="s">
        <v>281</v>
      </c>
      <c r="C129" s="71">
        <v>100000</v>
      </c>
      <c r="D129" s="71">
        <v>1499.82</v>
      </c>
      <c r="E129" s="80">
        <f t="shared" si="1"/>
        <v>1.49982</v>
      </c>
      <c r="F129" s="56"/>
    </row>
    <row r="130" spans="1:6" s="55" customFormat="1" ht="47.25">
      <c r="A130" s="72" t="s">
        <v>282</v>
      </c>
      <c r="B130" s="61" t="s">
        <v>283</v>
      </c>
      <c r="C130" s="73">
        <v>100000</v>
      </c>
      <c r="D130" s="73">
        <v>1499.82</v>
      </c>
      <c r="E130" s="79">
        <f t="shared" si="1"/>
        <v>1.49982</v>
      </c>
      <c r="F130" s="56"/>
    </row>
    <row r="131" spans="1:6" s="55" customFormat="1" ht="94.5">
      <c r="A131" s="69" t="s">
        <v>284</v>
      </c>
      <c r="B131" s="70" t="s">
        <v>285</v>
      </c>
      <c r="C131" s="71">
        <v>855000</v>
      </c>
      <c r="D131" s="71">
        <v>8435.23</v>
      </c>
      <c r="E131" s="80">
        <f t="shared" si="1"/>
        <v>0.9865766081871344</v>
      </c>
      <c r="F131" s="56"/>
    </row>
    <row r="132" spans="1:6" s="55" customFormat="1" ht="47.25">
      <c r="A132" s="72" t="s">
        <v>522</v>
      </c>
      <c r="B132" s="61" t="s">
        <v>523</v>
      </c>
      <c r="C132" s="73">
        <v>855000</v>
      </c>
      <c r="D132" s="73">
        <v>1435.23</v>
      </c>
      <c r="E132" s="79">
        <f t="shared" si="1"/>
        <v>0.16786315789473685</v>
      </c>
      <c r="F132" s="56"/>
    </row>
    <row r="133" spans="1:6" s="55" customFormat="1" ht="63">
      <c r="A133" s="72" t="s">
        <v>286</v>
      </c>
      <c r="B133" s="61" t="s">
        <v>287</v>
      </c>
      <c r="C133" s="73">
        <v>855000</v>
      </c>
      <c r="D133" s="73">
        <v>1435.23</v>
      </c>
      <c r="E133" s="79">
        <f t="shared" si="1"/>
        <v>0.16786315789473685</v>
      </c>
      <c r="F133" s="56"/>
    </row>
    <row r="134" spans="1:6" s="55" customFormat="1" ht="78.75">
      <c r="A134" s="72" t="s">
        <v>524</v>
      </c>
      <c r="B134" s="61" t="s">
        <v>525</v>
      </c>
      <c r="C134" s="73">
        <v>0</v>
      </c>
      <c r="D134" s="73">
        <v>7000</v>
      </c>
      <c r="E134" s="79">
        <f t="shared" si="1"/>
      </c>
      <c r="F134" s="56"/>
    </row>
    <row r="135" spans="1:6" s="55" customFormat="1" ht="63">
      <c r="A135" s="72" t="s">
        <v>526</v>
      </c>
      <c r="B135" s="61" t="s">
        <v>527</v>
      </c>
      <c r="C135" s="73">
        <v>0</v>
      </c>
      <c r="D135" s="73">
        <v>7000</v>
      </c>
      <c r="E135" s="79">
        <f t="shared" si="1"/>
      </c>
      <c r="F135" s="56"/>
    </row>
    <row r="136" spans="1:6" s="55" customFormat="1" ht="15.75">
      <c r="A136" s="69" t="s">
        <v>288</v>
      </c>
      <c r="B136" s="70" t="s">
        <v>289</v>
      </c>
      <c r="C136" s="71">
        <v>133000</v>
      </c>
      <c r="D136" s="71">
        <v>67737.51</v>
      </c>
      <c r="E136" s="80">
        <f t="shared" si="1"/>
        <v>50.930458646616536</v>
      </c>
      <c r="F136" s="56"/>
    </row>
    <row r="137" spans="1:6" s="55" customFormat="1" ht="31.5">
      <c r="A137" s="72" t="s">
        <v>290</v>
      </c>
      <c r="B137" s="61" t="s">
        <v>291</v>
      </c>
      <c r="C137" s="73">
        <v>98000</v>
      </c>
      <c r="D137" s="73">
        <v>0</v>
      </c>
      <c r="E137" s="79">
        <f t="shared" si="1"/>
        <v>0</v>
      </c>
      <c r="F137" s="56"/>
    </row>
    <row r="138" spans="1:6" s="55" customFormat="1" ht="47.25">
      <c r="A138" s="72" t="s">
        <v>292</v>
      </c>
      <c r="B138" s="61" t="s">
        <v>293</v>
      </c>
      <c r="C138" s="73">
        <v>98000</v>
      </c>
      <c r="D138" s="73">
        <v>0</v>
      </c>
      <c r="E138" s="79">
        <f t="shared" si="1"/>
        <v>0</v>
      </c>
      <c r="F138" s="56"/>
    </row>
    <row r="139" spans="1:6" s="55" customFormat="1" ht="63">
      <c r="A139" s="72" t="s">
        <v>294</v>
      </c>
      <c r="B139" s="61" t="s">
        <v>295</v>
      </c>
      <c r="C139" s="73">
        <v>35000</v>
      </c>
      <c r="D139" s="73">
        <v>67737.51</v>
      </c>
      <c r="E139" s="79">
        <f t="shared" si="1"/>
        <v>193.53574285714282</v>
      </c>
      <c r="F139" s="56"/>
    </row>
    <row r="140" spans="1:6" s="55" customFormat="1" ht="63">
      <c r="A140" s="72" t="s">
        <v>296</v>
      </c>
      <c r="B140" s="61" t="s">
        <v>297</v>
      </c>
      <c r="C140" s="73">
        <v>35000</v>
      </c>
      <c r="D140" s="73">
        <v>67737.51</v>
      </c>
      <c r="E140" s="79">
        <f t="shared" si="1"/>
        <v>193.53574285714282</v>
      </c>
      <c r="F140" s="56"/>
    </row>
    <row r="141" spans="1:6" s="55" customFormat="1" ht="15.75">
      <c r="A141" s="69" t="s">
        <v>388</v>
      </c>
      <c r="B141" s="70" t="s">
        <v>335</v>
      </c>
      <c r="C141" s="71">
        <v>0</v>
      </c>
      <c r="D141" s="71">
        <v>14342.27</v>
      </c>
      <c r="E141" s="79">
        <f t="shared" si="1"/>
      </c>
      <c r="F141" s="56"/>
    </row>
    <row r="142" spans="1:6" s="55" customFormat="1" ht="94.5">
      <c r="A142" s="72" t="s">
        <v>399</v>
      </c>
      <c r="B142" s="61" t="s">
        <v>400</v>
      </c>
      <c r="C142" s="73">
        <v>0</v>
      </c>
      <c r="D142" s="73">
        <v>14342.27</v>
      </c>
      <c r="E142" s="79">
        <f aca="true" t="shared" si="2" ref="E142:E205">_xlfn.IFERROR(D142/C142*100,"")</f>
      </c>
      <c r="F142" s="56"/>
    </row>
    <row r="143" spans="1:6" s="55" customFormat="1" ht="15.75">
      <c r="A143" s="69" t="s">
        <v>298</v>
      </c>
      <c r="B143" s="70" t="s">
        <v>106</v>
      </c>
      <c r="C143" s="71">
        <v>1368500</v>
      </c>
      <c r="D143" s="71">
        <v>0</v>
      </c>
      <c r="E143" s="79">
        <f t="shared" si="2"/>
        <v>0</v>
      </c>
      <c r="F143" s="56"/>
    </row>
    <row r="144" spans="1:6" s="55" customFormat="1" ht="15.75">
      <c r="A144" s="69" t="s">
        <v>401</v>
      </c>
      <c r="B144" s="70" t="s">
        <v>402</v>
      </c>
      <c r="C144" s="71">
        <v>0</v>
      </c>
      <c r="D144" s="71">
        <v>0</v>
      </c>
      <c r="E144" s="79">
        <f t="shared" si="2"/>
      </c>
      <c r="F144" s="56"/>
    </row>
    <row r="145" spans="1:5" s="55" customFormat="1" ht="31.5">
      <c r="A145" s="72" t="s">
        <v>403</v>
      </c>
      <c r="B145" s="61" t="s">
        <v>404</v>
      </c>
      <c r="C145" s="73">
        <v>0</v>
      </c>
      <c r="D145" s="73">
        <v>0</v>
      </c>
      <c r="E145" s="79">
        <f t="shared" si="2"/>
      </c>
    </row>
    <row r="146" spans="1:5" s="55" customFormat="1" ht="15.75">
      <c r="A146" s="69" t="s">
        <v>389</v>
      </c>
      <c r="B146" s="70" t="s">
        <v>361</v>
      </c>
      <c r="C146" s="71">
        <v>1368500</v>
      </c>
      <c r="D146" s="71">
        <v>0</v>
      </c>
      <c r="E146" s="79">
        <f t="shared" si="2"/>
        <v>0</v>
      </c>
    </row>
    <row r="147" spans="1:5" s="55" customFormat="1" ht="15.75">
      <c r="A147" s="72" t="s">
        <v>390</v>
      </c>
      <c r="B147" s="61" t="s">
        <v>362</v>
      </c>
      <c r="C147" s="73">
        <v>1368500</v>
      </c>
      <c r="D147" s="73">
        <v>0</v>
      </c>
      <c r="E147" s="79">
        <f t="shared" si="2"/>
        <v>0</v>
      </c>
    </row>
    <row r="148" spans="1:5" s="55" customFormat="1" ht="78.75">
      <c r="A148" s="72" t="s">
        <v>528</v>
      </c>
      <c r="B148" s="61" t="s">
        <v>529</v>
      </c>
      <c r="C148" s="73">
        <v>108000</v>
      </c>
      <c r="D148" s="73">
        <v>0</v>
      </c>
      <c r="E148" s="79">
        <f t="shared" si="2"/>
        <v>0</v>
      </c>
    </row>
    <row r="149" spans="1:5" s="55" customFormat="1" ht="78.75">
      <c r="A149" s="72" t="s">
        <v>530</v>
      </c>
      <c r="B149" s="61" t="s">
        <v>531</v>
      </c>
      <c r="C149" s="73">
        <v>58230</v>
      </c>
      <c r="D149" s="73">
        <v>0</v>
      </c>
      <c r="E149" s="79">
        <f t="shared" si="2"/>
        <v>0</v>
      </c>
    </row>
    <row r="150" spans="1:5" s="55" customFormat="1" ht="94.5">
      <c r="A150" s="72" t="s">
        <v>532</v>
      </c>
      <c r="B150" s="61" t="s">
        <v>533</v>
      </c>
      <c r="C150" s="73">
        <v>108000</v>
      </c>
      <c r="D150" s="73">
        <v>0</v>
      </c>
      <c r="E150" s="79">
        <f t="shared" si="2"/>
        <v>0</v>
      </c>
    </row>
    <row r="151" spans="1:5" s="55" customFormat="1" ht="94.5">
      <c r="A151" s="72" t="s">
        <v>534</v>
      </c>
      <c r="B151" s="61" t="s">
        <v>535</v>
      </c>
      <c r="C151" s="73">
        <v>108000</v>
      </c>
      <c r="D151" s="73">
        <v>0</v>
      </c>
      <c r="E151" s="79">
        <f t="shared" si="2"/>
        <v>0</v>
      </c>
    </row>
    <row r="152" spans="1:5" s="55" customFormat="1" ht="78.75">
      <c r="A152" s="72" t="s">
        <v>536</v>
      </c>
      <c r="B152" s="61" t="s">
        <v>537</v>
      </c>
      <c r="C152" s="73">
        <v>40000</v>
      </c>
      <c r="D152" s="73">
        <v>0</v>
      </c>
      <c r="E152" s="79">
        <f t="shared" si="2"/>
        <v>0</v>
      </c>
    </row>
    <row r="153" spans="1:5" s="55" customFormat="1" ht="78.75">
      <c r="A153" s="72" t="s">
        <v>538</v>
      </c>
      <c r="B153" s="61" t="s">
        <v>539</v>
      </c>
      <c r="C153" s="73">
        <v>34020</v>
      </c>
      <c r="D153" s="73">
        <v>0</v>
      </c>
      <c r="E153" s="79">
        <f t="shared" si="2"/>
        <v>0</v>
      </c>
    </row>
    <row r="154" spans="1:5" s="55" customFormat="1" ht="94.5">
      <c r="A154" s="72" t="s">
        <v>540</v>
      </c>
      <c r="B154" s="61" t="s">
        <v>541</v>
      </c>
      <c r="C154" s="73">
        <v>120000</v>
      </c>
      <c r="D154" s="73">
        <v>0</v>
      </c>
      <c r="E154" s="79">
        <f t="shared" si="2"/>
        <v>0</v>
      </c>
    </row>
    <row r="155" spans="1:5" s="55" customFormat="1" ht="78.75">
      <c r="A155" s="72" t="s">
        <v>542</v>
      </c>
      <c r="B155" s="61" t="s">
        <v>543</v>
      </c>
      <c r="C155" s="73">
        <v>108000</v>
      </c>
      <c r="D155" s="73">
        <v>0</v>
      </c>
      <c r="E155" s="79">
        <f t="shared" si="2"/>
        <v>0</v>
      </c>
    </row>
    <row r="156" spans="1:5" s="55" customFormat="1" ht="94.5">
      <c r="A156" s="72" t="s">
        <v>544</v>
      </c>
      <c r="B156" s="61" t="s">
        <v>545</v>
      </c>
      <c r="C156" s="73">
        <v>108000</v>
      </c>
      <c r="D156" s="73">
        <v>0</v>
      </c>
      <c r="E156" s="79">
        <f t="shared" si="2"/>
        <v>0</v>
      </c>
    </row>
    <row r="157" spans="1:5" s="55" customFormat="1" ht="94.5">
      <c r="A157" s="72" t="s">
        <v>546</v>
      </c>
      <c r="B157" s="61" t="s">
        <v>547</v>
      </c>
      <c r="C157" s="73">
        <v>58230</v>
      </c>
      <c r="D157" s="73">
        <v>0</v>
      </c>
      <c r="E157" s="79">
        <f t="shared" si="2"/>
        <v>0</v>
      </c>
    </row>
    <row r="158" spans="1:5" s="55" customFormat="1" ht="94.5">
      <c r="A158" s="72" t="s">
        <v>548</v>
      </c>
      <c r="B158" s="61" t="s">
        <v>549</v>
      </c>
      <c r="C158" s="73">
        <v>108000</v>
      </c>
      <c r="D158" s="73">
        <v>0</v>
      </c>
      <c r="E158" s="79">
        <f t="shared" si="2"/>
        <v>0</v>
      </c>
    </row>
    <row r="159" spans="1:5" s="55" customFormat="1" ht="94.5">
      <c r="A159" s="72" t="s">
        <v>550</v>
      </c>
      <c r="B159" s="61" t="s">
        <v>551</v>
      </c>
      <c r="C159" s="73">
        <v>108000</v>
      </c>
      <c r="D159" s="73">
        <v>0</v>
      </c>
      <c r="E159" s="79">
        <f t="shared" si="2"/>
        <v>0</v>
      </c>
    </row>
    <row r="160" spans="1:5" s="55" customFormat="1" ht="94.5">
      <c r="A160" s="72" t="s">
        <v>552</v>
      </c>
      <c r="B160" s="61" t="s">
        <v>553</v>
      </c>
      <c r="C160" s="73">
        <v>40000</v>
      </c>
      <c r="D160" s="73">
        <v>0</v>
      </c>
      <c r="E160" s="79">
        <f t="shared" si="2"/>
        <v>0</v>
      </c>
    </row>
    <row r="161" spans="1:5" s="55" customFormat="1" ht="78.75">
      <c r="A161" s="72" t="s">
        <v>554</v>
      </c>
      <c r="B161" s="61" t="s">
        <v>555</v>
      </c>
      <c r="C161" s="73">
        <v>34020</v>
      </c>
      <c r="D161" s="73">
        <v>0</v>
      </c>
      <c r="E161" s="79">
        <f t="shared" si="2"/>
        <v>0</v>
      </c>
    </row>
    <row r="162" spans="1:5" s="55" customFormat="1" ht="110.25">
      <c r="A162" s="72" t="s">
        <v>556</v>
      </c>
      <c r="B162" s="61" t="s">
        <v>557</v>
      </c>
      <c r="C162" s="73">
        <v>120000</v>
      </c>
      <c r="D162" s="73">
        <v>0</v>
      </c>
      <c r="E162" s="79">
        <f t="shared" si="2"/>
        <v>0</v>
      </c>
    </row>
    <row r="163" spans="1:5" s="55" customFormat="1" ht="94.5">
      <c r="A163" s="72" t="s">
        <v>558</v>
      </c>
      <c r="B163" s="61" t="s">
        <v>559</v>
      </c>
      <c r="C163" s="73">
        <v>108000</v>
      </c>
      <c r="D163" s="73">
        <v>0</v>
      </c>
      <c r="E163" s="79">
        <f t="shared" si="2"/>
        <v>0</v>
      </c>
    </row>
    <row r="164" spans="1:5" s="55" customFormat="1" ht="15.75">
      <c r="A164" s="69" t="s">
        <v>405</v>
      </c>
      <c r="B164" s="70" t="s">
        <v>115</v>
      </c>
      <c r="C164" s="71">
        <v>1415126295.16</v>
      </c>
      <c r="D164" s="71">
        <v>275605529.86</v>
      </c>
      <c r="E164" s="80">
        <f t="shared" si="2"/>
        <v>19.47568431189662</v>
      </c>
    </row>
    <row r="165" spans="1:5" s="55" customFormat="1" ht="31.5">
      <c r="A165" s="69" t="s">
        <v>406</v>
      </c>
      <c r="B165" s="70" t="s">
        <v>37</v>
      </c>
      <c r="C165" s="71">
        <v>1415046295.16</v>
      </c>
      <c r="D165" s="71">
        <v>278631663.81</v>
      </c>
      <c r="E165" s="80">
        <f t="shared" si="2"/>
        <v>19.690639434414756</v>
      </c>
    </row>
    <row r="166" spans="1:5" s="55" customFormat="1" ht="15.75">
      <c r="A166" s="69" t="s">
        <v>407</v>
      </c>
      <c r="B166" s="70" t="s">
        <v>408</v>
      </c>
      <c r="C166" s="71">
        <v>114583400</v>
      </c>
      <c r="D166" s="71">
        <v>28645830</v>
      </c>
      <c r="E166" s="80">
        <f t="shared" si="2"/>
        <v>24.9999825454647</v>
      </c>
    </row>
    <row r="167" spans="1:5" s="55" customFormat="1" ht="15.75">
      <c r="A167" s="72" t="s">
        <v>409</v>
      </c>
      <c r="B167" s="61" t="s">
        <v>65</v>
      </c>
      <c r="C167" s="73">
        <v>87000500</v>
      </c>
      <c r="D167" s="73">
        <v>21750120</v>
      </c>
      <c r="E167" s="79">
        <f t="shared" si="2"/>
        <v>24.999994252906593</v>
      </c>
    </row>
    <row r="168" spans="1:5" s="55" customFormat="1" ht="31.5">
      <c r="A168" s="72" t="s">
        <v>410</v>
      </c>
      <c r="B168" s="61" t="s">
        <v>411</v>
      </c>
      <c r="C168" s="73">
        <v>87000500</v>
      </c>
      <c r="D168" s="73">
        <v>21750120</v>
      </c>
      <c r="E168" s="79">
        <f t="shared" si="2"/>
        <v>24.999994252906593</v>
      </c>
    </row>
    <row r="169" spans="1:5" s="55" customFormat="1" ht="31.5">
      <c r="A169" s="72" t="s">
        <v>560</v>
      </c>
      <c r="B169" s="61" t="s">
        <v>561</v>
      </c>
      <c r="C169" s="73">
        <v>27582900</v>
      </c>
      <c r="D169" s="73">
        <v>6895710</v>
      </c>
      <c r="E169" s="79">
        <f t="shared" si="2"/>
        <v>24.999945618481014</v>
      </c>
    </row>
    <row r="170" spans="1:5" s="55" customFormat="1" ht="31.5">
      <c r="A170" s="72" t="s">
        <v>562</v>
      </c>
      <c r="B170" s="61" t="s">
        <v>563</v>
      </c>
      <c r="C170" s="73">
        <v>27582900</v>
      </c>
      <c r="D170" s="73">
        <v>6895710</v>
      </c>
      <c r="E170" s="79">
        <f t="shared" si="2"/>
        <v>24.999945618481014</v>
      </c>
    </row>
    <row r="171" spans="1:5" s="55" customFormat="1" ht="31.5">
      <c r="A171" s="69" t="s">
        <v>412</v>
      </c>
      <c r="B171" s="70" t="s">
        <v>13</v>
      </c>
      <c r="C171" s="71">
        <v>261525107.21</v>
      </c>
      <c r="D171" s="71">
        <v>29616914.39</v>
      </c>
      <c r="E171" s="80">
        <f t="shared" si="2"/>
        <v>11.324692571951857</v>
      </c>
    </row>
    <row r="172" spans="1:5" s="55" customFormat="1" ht="63">
      <c r="A172" s="72" t="s">
        <v>564</v>
      </c>
      <c r="B172" s="61" t="s">
        <v>565</v>
      </c>
      <c r="C172" s="73">
        <v>75698586</v>
      </c>
      <c r="D172" s="73">
        <v>0</v>
      </c>
      <c r="E172" s="79">
        <f t="shared" si="2"/>
        <v>0</v>
      </c>
    </row>
    <row r="173" spans="1:5" s="55" customFormat="1" ht="78.75">
      <c r="A173" s="72" t="s">
        <v>413</v>
      </c>
      <c r="B173" s="61" t="s">
        <v>566</v>
      </c>
      <c r="C173" s="73">
        <v>75698586</v>
      </c>
      <c r="D173" s="73">
        <v>0</v>
      </c>
      <c r="E173" s="79">
        <f t="shared" si="2"/>
        <v>0</v>
      </c>
    </row>
    <row r="174" spans="1:7" s="55" customFormat="1" ht="47.25">
      <c r="A174" s="72" t="s">
        <v>414</v>
      </c>
      <c r="B174" s="61" t="s">
        <v>567</v>
      </c>
      <c r="C174" s="73">
        <v>75698586</v>
      </c>
      <c r="D174" s="73">
        <v>0</v>
      </c>
      <c r="E174" s="79">
        <f t="shared" si="2"/>
        <v>0</v>
      </c>
      <c r="G174" s="74"/>
    </row>
    <row r="175" spans="1:5" s="74" customFormat="1" ht="47.25">
      <c r="A175" s="72" t="s">
        <v>415</v>
      </c>
      <c r="B175" s="61" t="s">
        <v>416</v>
      </c>
      <c r="C175" s="73">
        <v>49578661</v>
      </c>
      <c r="D175" s="73">
        <v>7349307.39</v>
      </c>
      <c r="E175" s="79">
        <f t="shared" si="2"/>
        <v>14.823529401086489</v>
      </c>
    </row>
    <row r="176" spans="1:5" s="74" customFormat="1" ht="47.25">
      <c r="A176" s="72" t="s">
        <v>417</v>
      </c>
      <c r="B176" s="61" t="s">
        <v>299</v>
      </c>
      <c r="C176" s="73">
        <v>49578661</v>
      </c>
      <c r="D176" s="73">
        <v>7349307.39</v>
      </c>
      <c r="E176" s="79">
        <f t="shared" si="2"/>
        <v>14.823529401086489</v>
      </c>
    </row>
    <row r="177" spans="1:5" s="74" customFormat="1" ht="47.25">
      <c r="A177" s="72" t="s">
        <v>568</v>
      </c>
      <c r="B177" s="61" t="s">
        <v>569</v>
      </c>
      <c r="C177" s="73">
        <v>6561670.53</v>
      </c>
      <c r="D177" s="73">
        <v>0</v>
      </c>
      <c r="E177" s="79">
        <f t="shared" si="2"/>
        <v>0</v>
      </c>
    </row>
    <row r="178" spans="1:5" s="74" customFormat="1" ht="47.25">
      <c r="A178" s="72" t="s">
        <v>570</v>
      </c>
      <c r="B178" s="61" t="s">
        <v>571</v>
      </c>
      <c r="C178" s="73">
        <v>6561670.53</v>
      </c>
      <c r="D178" s="73">
        <v>0</v>
      </c>
      <c r="E178" s="79">
        <f t="shared" si="2"/>
        <v>0</v>
      </c>
    </row>
    <row r="179" spans="1:7" s="74" customFormat="1" ht="31.5">
      <c r="A179" s="72" t="s">
        <v>418</v>
      </c>
      <c r="B179" s="61" t="s">
        <v>419</v>
      </c>
      <c r="C179" s="73">
        <v>7535280</v>
      </c>
      <c r="D179" s="73">
        <v>0</v>
      </c>
      <c r="E179" s="79">
        <f t="shared" si="2"/>
        <v>0</v>
      </c>
      <c r="G179" s="55"/>
    </row>
    <row r="180" spans="1:5" s="55" customFormat="1" ht="31.5">
      <c r="A180" s="72" t="s">
        <v>420</v>
      </c>
      <c r="B180" s="61" t="s">
        <v>195</v>
      </c>
      <c r="C180" s="73">
        <v>7535280</v>
      </c>
      <c r="D180" s="73">
        <v>0</v>
      </c>
      <c r="E180" s="79">
        <f t="shared" si="2"/>
        <v>0</v>
      </c>
    </row>
    <row r="181" spans="1:5" s="55" customFormat="1" ht="15.75">
      <c r="A181" s="72" t="s">
        <v>421</v>
      </c>
      <c r="B181" s="61" t="s">
        <v>422</v>
      </c>
      <c r="C181" s="73">
        <v>541667.25</v>
      </c>
      <c r="D181" s="73">
        <v>0</v>
      </c>
      <c r="E181" s="79">
        <f t="shared" si="2"/>
        <v>0</v>
      </c>
    </row>
    <row r="182" spans="1:5" s="55" customFormat="1" ht="31.5">
      <c r="A182" s="72" t="s">
        <v>423</v>
      </c>
      <c r="B182" s="61" t="s">
        <v>572</v>
      </c>
      <c r="C182" s="73">
        <v>541667.25</v>
      </c>
      <c r="D182" s="73">
        <v>0</v>
      </c>
      <c r="E182" s="79">
        <f t="shared" si="2"/>
        <v>0</v>
      </c>
    </row>
    <row r="183" spans="1:5" s="55" customFormat="1" ht="31.5">
      <c r="A183" s="72" t="s">
        <v>424</v>
      </c>
      <c r="B183" s="61" t="s">
        <v>425</v>
      </c>
      <c r="C183" s="73">
        <v>5882896.29</v>
      </c>
      <c r="D183" s="73">
        <v>0</v>
      </c>
      <c r="E183" s="79">
        <f t="shared" si="2"/>
        <v>0</v>
      </c>
    </row>
    <row r="184" spans="1:5" s="55" customFormat="1" ht="31.5">
      <c r="A184" s="72" t="s">
        <v>426</v>
      </c>
      <c r="B184" s="61" t="s">
        <v>300</v>
      </c>
      <c r="C184" s="73">
        <v>5882896.29</v>
      </c>
      <c r="D184" s="73">
        <v>0</v>
      </c>
      <c r="E184" s="79">
        <f t="shared" si="2"/>
        <v>0</v>
      </c>
    </row>
    <row r="185" spans="1:5" s="55" customFormat="1" ht="51.75" customHeight="1">
      <c r="A185" s="72" t="s">
        <v>573</v>
      </c>
      <c r="B185" s="61" t="s">
        <v>574</v>
      </c>
      <c r="C185" s="73">
        <v>3882896.29</v>
      </c>
      <c r="D185" s="73">
        <v>0</v>
      </c>
      <c r="E185" s="79">
        <f t="shared" si="2"/>
        <v>0</v>
      </c>
    </row>
    <row r="186" spans="1:5" s="55" customFormat="1" ht="47.25">
      <c r="A186" s="72" t="s">
        <v>575</v>
      </c>
      <c r="B186" s="61" t="s">
        <v>576</v>
      </c>
      <c r="C186" s="73">
        <v>2000000</v>
      </c>
      <c r="D186" s="73">
        <v>0</v>
      </c>
      <c r="E186" s="79">
        <f t="shared" si="2"/>
        <v>0</v>
      </c>
    </row>
    <row r="187" spans="1:5" s="55" customFormat="1" ht="63">
      <c r="A187" s="72" t="s">
        <v>577</v>
      </c>
      <c r="B187" s="61" t="s">
        <v>578</v>
      </c>
      <c r="C187" s="73">
        <v>0</v>
      </c>
      <c r="D187" s="73">
        <v>0</v>
      </c>
      <c r="E187" s="79">
        <f t="shared" si="2"/>
      </c>
    </row>
    <row r="188" spans="1:5" s="55" customFormat="1" ht="63">
      <c r="A188" s="72" t="s">
        <v>579</v>
      </c>
      <c r="B188" s="61" t="s">
        <v>580</v>
      </c>
      <c r="C188" s="73">
        <v>0</v>
      </c>
      <c r="D188" s="73">
        <v>0</v>
      </c>
      <c r="E188" s="79">
        <f t="shared" si="2"/>
      </c>
    </row>
    <row r="189" spans="1:6" ht="15.75">
      <c r="A189" s="72" t="s">
        <v>427</v>
      </c>
      <c r="B189" s="61" t="s">
        <v>428</v>
      </c>
      <c r="C189" s="73">
        <v>4203500</v>
      </c>
      <c r="D189" s="73">
        <v>4203500</v>
      </c>
      <c r="E189" s="79">
        <f t="shared" si="2"/>
        <v>100</v>
      </c>
      <c r="F189" s="55"/>
    </row>
    <row r="190" spans="1:5" s="55" customFormat="1" ht="31.5">
      <c r="A190" s="72" t="s">
        <v>429</v>
      </c>
      <c r="B190" s="61" t="s">
        <v>430</v>
      </c>
      <c r="C190" s="73">
        <v>4203500</v>
      </c>
      <c r="D190" s="73">
        <v>4203500</v>
      </c>
      <c r="E190" s="79">
        <f t="shared" si="2"/>
        <v>100</v>
      </c>
    </row>
    <row r="191" spans="1:5" s="55" customFormat="1" ht="15.75">
      <c r="A191" s="72" t="s">
        <v>431</v>
      </c>
      <c r="B191" s="61" t="s">
        <v>432</v>
      </c>
      <c r="C191" s="73">
        <v>111522846.14</v>
      </c>
      <c r="D191" s="73">
        <v>18064107</v>
      </c>
      <c r="E191" s="79">
        <f t="shared" si="2"/>
        <v>16.197673952226125</v>
      </c>
    </row>
    <row r="192" spans="1:5" s="55" customFormat="1" ht="15.75">
      <c r="A192" s="72" t="s">
        <v>433</v>
      </c>
      <c r="B192" s="61" t="s">
        <v>97</v>
      </c>
      <c r="C192" s="73">
        <v>111522846.14</v>
      </c>
      <c r="D192" s="73">
        <v>18064107</v>
      </c>
      <c r="E192" s="79">
        <f t="shared" si="2"/>
        <v>16.197673952226125</v>
      </c>
    </row>
    <row r="193" spans="1:5" ht="94.5">
      <c r="A193" s="72" t="s">
        <v>434</v>
      </c>
      <c r="B193" s="61" t="s">
        <v>581</v>
      </c>
      <c r="C193" s="73">
        <v>34044400</v>
      </c>
      <c r="D193" s="73">
        <v>8511100</v>
      </c>
      <c r="E193" s="79">
        <f t="shared" si="2"/>
        <v>25</v>
      </c>
    </row>
    <row r="194" spans="1:5" s="55" customFormat="1" ht="63">
      <c r="A194" s="72" t="s">
        <v>435</v>
      </c>
      <c r="B194" s="61" t="s">
        <v>582</v>
      </c>
      <c r="C194" s="73">
        <v>23016500</v>
      </c>
      <c r="D194" s="73">
        <v>5754000</v>
      </c>
      <c r="E194" s="79">
        <f t="shared" si="2"/>
        <v>24.999456911346208</v>
      </c>
    </row>
    <row r="195" spans="1:5" ht="63">
      <c r="A195" s="72" t="s">
        <v>436</v>
      </c>
      <c r="B195" s="61" t="s">
        <v>583</v>
      </c>
      <c r="C195" s="73">
        <v>13171621.58</v>
      </c>
      <c r="D195" s="73">
        <v>2927000</v>
      </c>
      <c r="E195" s="79">
        <f t="shared" si="2"/>
        <v>22.222017101101684</v>
      </c>
    </row>
    <row r="196" spans="1:5" ht="63">
      <c r="A196" s="72" t="s">
        <v>301</v>
      </c>
      <c r="B196" s="61" t="s">
        <v>302</v>
      </c>
      <c r="C196" s="73">
        <v>31466693.21</v>
      </c>
      <c r="D196" s="73">
        <v>0</v>
      </c>
      <c r="E196" s="79">
        <f t="shared" si="2"/>
        <v>0</v>
      </c>
    </row>
    <row r="197" spans="1:5" ht="31.5">
      <c r="A197" s="72" t="s">
        <v>437</v>
      </c>
      <c r="B197" s="61" t="s">
        <v>584</v>
      </c>
      <c r="C197" s="73">
        <v>4794000</v>
      </c>
      <c r="D197" s="73">
        <v>0</v>
      </c>
      <c r="E197" s="79">
        <f t="shared" si="2"/>
        <v>0</v>
      </c>
    </row>
    <row r="198" spans="1:5" ht="63">
      <c r="A198" s="72" t="s">
        <v>438</v>
      </c>
      <c r="B198" s="61" t="s">
        <v>585</v>
      </c>
      <c r="C198" s="73">
        <v>1399116.35</v>
      </c>
      <c r="D198" s="73">
        <v>0</v>
      </c>
      <c r="E198" s="79">
        <f t="shared" si="2"/>
        <v>0</v>
      </c>
    </row>
    <row r="199" spans="1:5" ht="63">
      <c r="A199" s="72" t="s">
        <v>439</v>
      </c>
      <c r="B199" s="61" t="s">
        <v>586</v>
      </c>
      <c r="C199" s="73">
        <v>1285686</v>
      </c>
      <c r="D199" s="73">
        <v>285800</v>
      </c>
      <c r="E199" s="79">
        <f t="shared" si="2"/>
        <v>22.229377935203463</v>
      </c>
    </row>
    <row r="200" spans="1:5" ht="110.25">
      <c r="A200" s="72" t="s">
        <v>587</v>
      </c>
      <c r="B200" s="61" t="s">
        <v>588</v>
      </c>
      <c r="C200" s="73">
        <v>1830800</v>
      </c>
      <c r="D200" s="73">
        <v>457700</v>
      </c>
      <c r="E200" s="79">
        <f t="shared" si="2"/>
        <v>25</v>
      </c>
    </row>
    <row r="201" spans="1:5" ht="63">
      <c r="A201" s="72" t="s">
        <v>589</v>
      </c>
      <c r="B201" s="61" t="s">
        <v>590</v>
      </c>
      <c r="C201" s="73">
        <v>514029</v>
      </c>
      <c r="D201" s="73">
        <v>128507</v>
      </c>
      <c r="E201" s="79">
        <f t="shared" si="2"/>
        <v>24.999951364611725</v>
      </c>
    </row>
    <row r="202" spans="1:5" ht="15.75">
      <c r="A202" s="69" t="s">
        <v>440</v>
      </c>
      <c r="B202" s="70" t="s">
        <v>441</v>
      </c>
      <c r="C202" s="71">
        <v>972906464.21</v>
      </c>
      <c r="D202" s="71">
        <v>194348142</v>
      </c>
      <c r="E202" s="80">
        <f t="shared" si="2"/>
        <v>19.976035636458708</v>
      </c>
    </row>
    <row r="203" spans="1:5" ht="31.5">
      <c r="A203" s="72" t="s">
        <v>442</v>
      </c>
      <c r="B203" s="61" t="s">
        <v>443</v>
      </c>
      <c r="C203" s="73">
        <v>939921867.13</v>
      </c>
      <c r="D203" s="73">
        <v>188395192</v>
      </c>
      <c r="E203" s="79">
        <f t="shared" si="2"/>
        <v>20.043707736607345</v>
      </c>
    </row>
    <row r="204" spans="1:5" ht="31.5">
      <c r="A204" s="72" t="s">
        <v>444</v>
      </c>
      <c r="B204" s="61" t="s">
        <v>591</v>
      </c>
      <c r="C204" s="73">
        <v>939921867.13</v>
      </c>
      <c r="D204" s="73">
        <v>188395192</v>
      </c>
      <c r="E204" s="79">
        <f t="shared" si="2"/>
        <v>20.043707736607345</v>
      </c>
    </row>
    <row r="205" spans="1:5" ht="189">
      <c r="A205" s="72" t="s">
        <v>445</v>
      </c>
      <c r="B205" s="61" t="s">
        <v>592</v>
      </c>
      <c r="C205" s="73">
        <v>239574381</v>
      </c>
      <c r="D205" s="73">
        <v>49911250</v>
      </c>
      <c r="E205" s="79">
        <f t="shared" si="2"/>
        <v>20.833300201660542</v>
      </c>
    </row>
    <row r="206" spans="1:5" ht="189">
      <c r="A206" s="72" t="s">
        <v>446</v>
      </c>
      <c r="B206" s="61" t="s">
        <v>593</v>
      </c>
      <c r="C206" s="73">
        <v>2463400</v>
      </c>
      <c r="D206" s="73">
        <v>0</v>
      </c>
      <c r="E206" s="79">
        <f aca="true" t="shared" si="3" ref="E206:E269">_xlfn.IFERROR(D206/C206*100,"")</f>
        <v>0</v>
      </c>
    </row>
    <row r="207" spans="1:5" ht="157.5">
      <c r="A207" s="72" t="s">
        <v>447</v>
      </c>
      <c r="B207" s="61" t="s">
        <v>594</v>
      </c>
      <c r="C207" s="73">
        <v>407534835</v>
      </c>
      <c r="D207" s="73">
        <v>84903000</v>
      </c>
      <c r="E207" s="79">
        <f t="shared" si="3"/>
        <v>20.833311095970483</v>
      </c>
    </row>
    <row r="208" spans="1:5" ht="173.25">
      <c r="A208" s="72" t="s">
        <v>448</v>
      </c>
      <c r="B208" s="61" t="s">
        <v>595</v>
      </c>
      <c r="C208" s="73">
        <v>26870000</v>
      </c>
      <c r="D208" s="73">
        <v>0</v>
      </c>
      <c r="E208" s="79">
        <f t="shared" si="3"/>
        <v>0</v>
      </c>
    </row>
    <row r="209" spans="1:5" ht="47.25">
      <c r="A209" s="72" t="s">
        <v>449</v>
      </c>
      <c r="B209" s="61" t="s">
        <v>596</v>
      </c>
      <c r="C209" s="73">
        <v>6251700</v>
      </c>
      <c r="D209" s="73">
        <v>1562930</v>
      </c>
      <c r="E209" s="79">
        <f t="shared" si="3"/>
        <v>25.000079978245914</v>
      </c>
    </row>
    <row r="210" spans="1:5" ht="47.25">
      <c r="A210" s="72" t="s">
        <v>450</v>
      </c>
      <c r="B210" s="61" t="s">
        <v>597</v>
      </c>
      <c r="C210" s="73">
        <v>7837332.63</v>
      </c>
      <c r="D210" s="73">
        <v>1959330</v>
      </c>
      <c r="E210" s="79">
        <f t="shared" si="3"/>
        <v>24.999959712058313</v>
      </c>
    </row>
    <row r="211" spans="1:5" ht="63">
      <c r="A211" s="72" t="s">
        <v>451</v>
      </c>
      <c r="B211" s="61" t="s">
        <v>598</v>
      </c>
      <c r="C211" s="73">
        <v>1716400</v>
      </c>
      <c r="D211" s="73">
        <v>429000</v>
      </c>
      <c r="E211" s="79">
        <f t="shared" si="3"/>
        <v>24.994173852248895</v>
      </c>
    </row>
    <row r="212" spans="1:5" ht="47.25">
      <c r="A212" s="72" t="s">
        <v>452</v>
      </c>
      <c r="B212" s="61" t="s">
        <v>599</v>
      </c>
      <c r="C212" s="73">
        <v>2155000</v>
      </c>
      <c r="D212" s="73">
        <v>538750</v>
      </c>
      <c r="E212" s="79">
        <f t="shared" si="3"/>
        <v>25</v>
      </c>
    </row>
    <row r="213" spans="1:5" ht="157.5">
      <c r="A213" s="72" t="s">
        <v>453</v>
      </c>
      <c r="B213" s="61" t="s">
        <v>600</v>
      </c>
      <c r="C213" s="73">
        <v>547200</v>
      </c>
      <c r="D213" s="73">
        <v>123600</v>
      </c>
      <c r="E213" s="79">
        <f t="shared" si="3"/>
        <v>22.587719298245617</v>
      </c>
    </row>
    <row r="214" spans="1:5" ht="63">
      <c r="A214" s="72" t="s">
        <v>454</v>
      </c>
      <c r="B214" s="61" t="s">
        <v>601</v>
      </c>
      <c r="C214" s="73">
        <v>592400</v>
      </c>
      <c r="D214" s="73">
        <v>105775</v>
      </c>
      <c r="E214" s="79">
        <f t="shared" si="3"/>
        <v>17.85533423362593</v>
      </c>
    </row>
    <row r="215" spans="1:5" ht="189">
      <c r="A215" s="72" t="s">
        <v>455</v>
      </c>
      <c r="B215" s="61" t="s">
        <v>602</v>
      </c>
      <c r="C215" s="73">
        <v>48208000</v>
      </c>
      <c r="D215" s="73">
        <v>10453540</v>
      </c>
      <c r="E215" s="79">
        <f t="shared" si="3"/>
        <v>21.6842432791238</v>
      </c>
    </row>
    <row r="216" spans="1:5" ht="63">
      <c r="A216" s="72" t="s">
        <v>456</v>
      </c>
      <c r="B216" s="61" t="s">
        <v>603</v>
      </c>
      <c r="C216" s="73">
        <v>8549028</v>
      </c>
      <c r="D216" s="73">
        <v>2137257</v>
      </c>
      <c r="E216" s="79">
        <f t="shared" si="3"/>
        <v>25</v>
      </c>
    </row>
    <row r="217" spans="1:5" ht="78.75">
      <c r="A217" s="72" t="s">
        <v>457</v>
      </c>
      <c r="B217" s="61" t="s">
        <v>604</v>
      </c>
      <c r="C217" s="73">
        <v>1096157.5</v>
      </c>
      <c r="D217" s="73">
        <v>0</v>
      </c>
      <c r="E217" s="79">
        <f t="shared" si="3"/>
        <v>0</v>
      </c>
    </row>
    <row r="218" spans="1:5" ht="78.75">
      <c r="A218" s="72" t="s">
        <v>458</v>
      </c>
      <c r="B218" s="61" t="s">
        <v>605</v>
      </c>
      <c r="C218" s="73">
        <v>3442400</v>
      </c>
      <c r="D218" s="73">
        <v>1147500</v>
      </c>
      <c r="E218" s="79">
        <f t="shared" si="3"/>
        <v>33.334301650011625</v>
      </c>
    </row>
    <row r="219" spans="1:5" ht="63">
      <c r="A219" s="72" t="s">
        <v>459</v>
      </c>
      <c r="B219" s="61" t="s">
        <v>606</v>
      </c>
      <c r="C219" s="73">
        <v>16718100</v>
      </c>
      <c r="D219" s="73">
        <v>6040860</v>
      </c>
      <c r="E219" s="79">
        <f t="shared" si="3"/>
        <v>36.13365155131265</v>
      </c>
    </row>
    <row r="220" spans="1:5" ht="78.75">
      <c r="A220" s="72" t="s">
        <v>460</v>
      </c>
      <c r="B220" s="61" t="s">
        <v>607</v>
      </c>
      <c r="C220" s="73">
        <v>750000</v>
      </c>
      <c r="D220" s="73">
        <v>187500</v>
      </c>
      <c r="E220" s="79">
        <f t="shared" si="3"/>
        <v>25</v>
      </c>
    </row>
    <row r="221" spans="1:5" ht="204.75">
      <c r="A221" s="72" t="s">
        <v>461</v>
      </c>
      <c r="B221" s="61" t="s">
        <v>608</v>
      </c>
      <c r="C221" s="73">
        <v>90277761</v>
      </c>
      <c r="D221" s="73">
        <v>18807750</v>
      </c>
      <c r="E221" s="79">
        <f t="shared" si="3"/>
        <v>20.833203871770813</v>
      </c>
    </row>
    <row r="222" spans="1:5" ht="189">
      <c r="A222" s="72" t="s">
        <v>462</v>
      </c>
      <c r="B222" s="61" t="s">
        <v>609</v>
      </c>
      <c r="C222" s="73">
        <v>40762692</v>
      </c>
      <c r="D222" s="73">
        <v>8492250</v>
      </c>
      <c r="E222" s="79">
        <f t="shared" si="3"/>
        <v>20.83338853086543</v>
      </c>
    </row>
    <row r="223" spans="1:5" ht="47.25">
      <c r="A223" s="72" t="s">
        <v>463</v>
      </c>
      <c r="B223" s="61" t="s">
        <v>610</v>
      </c>
      <c r="C223" s="73">
        <v>1594900</v>
      </c>
      <c r="D223" s="73">
        <v>1594900</v>
      </c>
      <c r="E223" s="79">
        <f t="shared" si="3"/>
        <v>100</v>
      </c>
    </row>
    <row r="224" spans="1:5" ht="94.5">
      <c r="A224" s="72" t="s">
        <v>464</v>
      </c>
      <c r="B224" s="61" t="s">
        <v>611</v>
      </c>
      <c r="C224" s="73">
        <v>3222648</v>
      </c>
      <c r="D224" s="73">
        <v>0</v>
      </c>
      <c r="E224" s="79">
        <f t="shared" si="3"/>
        <v>0</v>
      </c>
    </row>
    <row r="225" spans="1:5" ht="63">
      <c r="A225" s="72" t="s">
        <v>465</v>
      </c>
      <c r="B225" s="61" t="s">
        <v>303</v>
      </c>
      <c r="C225" s="73">
        <v>29003832</v>
      </c>
      <c r="D225" s="73">
        <v>0</v>
      </c>
      <c r="E225" s="79">
        <f t="shared" si="3"/>
        <v>0</v>
      </c>
    </row>
    <row r="226" spans="1:5" ht="63">
      <c r="A226" s="72" t="s">
        <v>466</v>
      </c>
      <c r="B226" s="61" t="s">
        <v>612</v>
      </c>
      <c r="C226" s="73">
        <v>753700</v>
      </c>
      <c r="D226" s="73">
        <v>0</v>
      </c>
      <c r="E226" s="79">
        <f t="shared" si="3"/>
        <v>0</v>
      </c>
    </row>
    <row r="227" spans="1:5" ht="63">
      <c r="A227" s="72" t="s">
        <v>467</v>
      </c>
      <c r="B227" s="61" t="s">
        <v>468</v>
      </c>
      <c r="C227" s="73">
        <v>20974400.08</v>
      </c>
      <c r="D227" s="73">
        <v>5243700</v>
      </c>
      <c r="E227" s="79">
        <f t="shared" si="3"/>
        <v>25.00047667632742</v>
      </c>
    </row>
    <row r="228" spans="1:5" ht="63">
      <c r="A228" s="72" t="s">
        <v>469</v>
      </c>
      <c r="B228" s="61" t="s">
        <v>613</v>
      </c>
      <c r="C228" s="73">
        <v>20974400.08</v>
      </c>
      <c r="D228" s="73">
        <v>5243700</v>
      </c>
      <c r="E228" s="79">
        <f t="shared" si="3"/>
        <v>25.00047667632742</v>
      </c>
    </row>
    <row r="229" spans="1:5" ht="63">
      <c r="A229" s="72" t="s">
        <v>470</v>
      </c>
      <c r="B229" s="61" t="s">
        <v>471</v>
      </c>
      <c r="C229" s="73">
        <v>9167697</v>
      </c>
      <c r="D229" s="73">
        <v>0</v>
      </c>
      <c r="E229" s="79">
        <f t="shared" si="3"/>
        <v>0</v>
      </c>
    </row>
    <row r="230" spans="1:5" ht="63">
      <c r="A230" s="72" t="s">
        <v>472</v>
      </c>
      <c r="B230" s="61" t="s">
        <v>614</v>
      </c>
      <c r="C230" s="73">
        <v>9167697</v>
      </c>
      <c r="D230" s="73">
        <v>0</v>
      </c>
      <c r="E230" s="79">
        <f t="shared" si="3"/>
        <v>0</v>
      </c>
    </row>
    <row r="231" spans="1:5" ht="47.25">
      <c r="A231" s="72" t="s">
        <v>473</v>
      </c>
      <c r="B231" s="61" t="s">
        <v>474</v>
      </c>
      <c r="C231" s="73">
        <v>2837000</v>
      </c>
      <c r="D231" s="73">
        <v>709250</v>
      </c>
      <c r="E231" s="79">
        <f t="shared" si="3"/>
        <v>25</v>
      </c>
    </row>
    <row r="232" spans="1:5" ht="47.25">
      <c r="A232" s="72" t="s">
        <v>475</v>
      </c>
      <c r="B232" s="61" t="s">
        <v>615</v>
      </c>
      <c r="C232" s="73">
        <v>2837000</v>
      </c>
      <c r="D232" s="73">
        <v>709250</v>
      </c>
      <c r="E232" s="79">
        <f t="shared" si="3"/>
        <v>25</v>
      </c>
    </row>
    <row r="233" spans="1:5" ht="47.25">
      <c r="A233" s="72" t="s">
        <v>476</v>
      </c>
      <c r="B233" s="61" t="s">
        <v>477</v>
      </c>
      <c r="C233" s="73">
        <v>5500</v>
      </c>
      <c r="D233" s="73">
        <v>0</v>
      </c>
      <c r="E233" s="79">
        <f t="shared" si="3"/>
        <v>0</v>
      </c>
    </row>
    <row r="234" spans="1:5" ht="47.25">
      <c r="A234" s="72" t="s">
        <v>478</v>
      </c>
      <c r="B234" s="61" t="s">
        <v>203</v>
      </c>
      <c r="C234" s="73">
        <v>5500</v>
      </c>
      <c r="D234" s="73">
        <v>0</v>
      </c>
      <c r="E234" s="79">
        <f t="shared" si="3"/>
        <v>0</v>
      </c>
    </row>
    <row r="235" spans="1:5" ht="15.75">
      <c r="A235" s="69" t="s">
        <v>479</v>
      </c>
      <c r="B235" s="70" t="s">
        <v>63</v>
      </c>
      <c r="C235" s="71">
        <v>66031323.74</v>
      </c>
      <c r="D235" s="71">
        <v>26020777.42</v>
      </c>
      <c r="E235" s="80">
        <f t="shared" si="3"/>
        <v>39.40671782146526</v>
      </c>
    </row>
    <row r="236" spans="1:5" ht="47.25">
      <c r="A236" s="72" t="s">
        <v>480</v>
      </c>
      <c r="B236" s="61" t="s">
        <v>481</v>
      </c>
      <c r="C236" s="73">
        <v>5125000</v>
      </c>
      <c r="D236" s="73">
        <v>1554149.1</v>
      </c>
      <c r="E236" s="79">
        <f t="shared" si="3"/>
        <v>30.324860487804877</v>
      </c>
    </row>
    <row r="237" spans="1:5" ht="63">
      <c r="A237" s="72" t="s">
        <v>482</v>
      </c>
      <c r="B237" s="61" t="s">
        <v>616</v>
      </c>
      <c r="C237" s="73">
        <v>5125000</v>
      </c>
      <c r="D237" s="73">
        <v>1554149.1</v>
      </c>
      <c r="E237" s="79">
        <f t="shared" si="3"/>
        <v>30.324860487804877</v>
      </c>
    </row>
    <row r="238" spans="1:5" ht="63">
      <c r="A238" s="72" t="s">
        <v>617</v>
      </c>
      <c r="B238" s="61" t="s">
        <v>618</v>
      </c>
      <c r="C238" s="73">
        <v>6601968.57</v>
      </c>
      <c r="D238" s="73">
        <v>1650492.15</v>
      </c>
      <c r="E238" s="79">
        <f t="shared" si="3"/>
        <v>25.00000011360248</v>
      </c>
    </row>
    <row r="239" spans="1:5" ht="63">
      <c r="A239" s="72" t="s">
        <v>619</v>
      </c>
      <c r="B239" s="61" t="s">
        <v>620</v>
      </c>
      <c r="C239" s="73">
        <v>6601968.57</v>
      </c>
      <c r="D239" s="73">
        <v>1650492.15</v>
      </c>
      <c r="E239" s="79">
        <f t="shared" si="3"/>
        <v>25.00000011360248</v>
      </c>
    </row>
    <row r="240" spans="1:5" ht="94.5">
      <c r="A240" s="72" t="s">
        <v>483</v>
      </c>
      <c r="B240" s="61" t="s">
        <v>621</v>
      </c>
      <c r="C240" s="73">
        <v>42313698</v>
      </c>
      <c r="D240" s="73">
        <v>10825479</v>
      </c>
      <c r="E240" s="79">
        <f t="shared" si="3"/>
        <v>25.583864118895967</v>
      </c>
    </row>
    <row r="241" spans="1:5" ht="110.25">
      <c r="A241" s="72" t="s">
        <v>484</v>
      </c>
      <c r="B241" s="61" t="s">
        <v>622</v>
      </c>
      <c r="C241" s="73">
        <v>42313698</v>
      </c>
      <c r="D241" s="73">
        <v>10825479</v>
      </c>
      <c r="E241" s="79">
        <f t="shared" si="3"/>
        <v>25.583864118895967</v>
      </c>
    </row>
    <row r="242" spans="1:5" ht="15.75">
      <c r="A242" s="72" t="s">
        <v>485</v>
      </c>
      <c r="B242" s="61" t="s">
        <v>486</v>
      </c>
      <c r="C242" s="73">
        <v>11990657.17</v>
      </c>
      <c r="D242" s="73">
        <v>11990657.17</v>
      </c>
      <c r="E242" s="79">
        <f t="shared" si="3"/>
        <v>100</v>
      </c>
    </row>
    <row r="243" spans="1:5" ht="31.5">
      <c r="A243" s="72" t="s">
        <v>487</v>
      </c>
      <c r="B243" s="61" t="s">
        <v>623</v>
      </c>
      <c r="C243" s="73">
        <v>11990657.17</v>
      </c>
      <c r="D243" s="73">
        <v>11990657.17</v>
      </c>
      <c r="E243" s="79">
        <f t="shared" si="3"/>
        <v>100</v>
      </c>
    </row>
    <row r="244" spans="1:5" ht="63">
      <c r="A244" s="72" t="s">
        <v>488</v>
      </c>
      <c r="B244" s="61" t="s">
        <v>624</v>
      </c>
      <c r="C244" s="73">
        <v>8100000</v>
      </c>
      <c r="D244" s="73">
        <v>8100000</v>
      </c>
      <c r="E244" s="79">
        <f t="shared" si="3"/>
        <v>100</v>
      </c>
    </row>
    <row r="245" spans="1:5" ht="63">
      <c r="A245" s="72" t="s">
        <v>625</v>
      </c>
      <c r="B245" s="61" t="s">
        <v>626</v>
      </c>
      <c r="C245" s="73">
        <v>500000</v>
      </c>
      <c r="D245" s="73">
        <v>500000</v>
      </c>
      <c r="E245" s="79">
        <f t="shared" si="3"/>
        <v>100</v>
      </c>
    </row>
    <row r="246" spans="1:5" ht="63">
      <c r="A246" s="72" t="s">
        <v>627</v>
      </c>
      <c r="B246" s="61" t="s">
        <v>628</v>
      </c>
      <c r="C246" s="73">
        <v>1000000</v>
      </c>
      <c r="D246" s="73">
        <v>1000000</v>
      </c>
      <c r="E246" s="79">
        <f t="shared" si="3"/>
        <v>100</v>
      </c>
    </row>
    <row r="247" spans="1:5" ht="63">
      <c r="A247" s="72" t="s">
        <v>629</v>
      </c>
      <c r="B247" s="61" t="s">
        <v>630</v>
      </c>
      <c r="C247" s="73">
        <v>2390657.17</v>
      </c>
      <c r="D247" s="73">
        <v>2390657.17</v>
      </c>
      <c r="E247" s="79">
        <f t="shared" si="3"/>
        <v>100</v>
      </c>
    </row>
    <row r="248" spans="1:5" ht="31.5">
      <c r="A248" s="69" t="s">
        <v>631</v>
      </c>
      <c r="B248" s="70" t="s">
        <v>632</v>
      </c>
      <c r="C248" s="71">
        <v>0</v>
      </c>
      <c r="D248" s="71">
        <v>155.83</v>
      </c>
      <c r="E248" s="79">
        <f t="shared" si="3"/>
      </c>
    </row>
    <row r="249" spans="1:5" ht="31.5">
      <c r="A249" s="69" t="s">
        <v>633</v>
      </c>
      <c r="B249" s="70" t="s">
        <v>634</v>
      </c>
      <c r="C249" s="71">
        <v>0</v>
      </c>
      <c r="D249" s="71">
        <v>155.83</v>
      </c>
      <c r="E249" s="79">
        <f t="shared" si="3"/>
      </c>
    </row>
    <row r="250" spans="1:5" ht="31.5">
      <c r="A250" s="72" t="s">
        <v>635</v>
      </c>
      <c r="B250" s="61" t="s">
        <v>636</v>
      </c>
      <c r="C250" s="73">
        <v>0</v>
      </c>
      <c r="D250" s="73">
        <v>155.83</v>
      </c>
      <c r="E250" s="79">
        <f t="shared" si="3"/>
      </c>
    </row>
    <row r="251" spans="1:5" ht="15.75">
      <c r="A251" s="69" t="s">
        <v>304</v>
      </c>
      <c r="B251" s="70" t="s">
        <v>363</v>
      </c>
      <c r="C251" s="71">
        <v>80000</v>
      </c>
      <c r="D251" s="71">
        <v>0</v>
      </c>
      <c r="E251" s="80">
        <f t="shared" si="3"/>
        <v>0</v>
      </c>
    </row>
    <row r="252" spans="1:5" ht="31.5">
      <c r="A252" s="69" t="s">
        <v>356</v>
      </c>
      <c r="B252" s="70" t="s">
        <v>196</v>
      </c>
      <c r="C252" s="71">
        <v>80000</v>
      </c>
      <c r="D252" s="71">
        <v>0</v>
      </c>
      <c r="E252" s="80">
        <f t="shared" si="3"/>
        <v>0</v>
      </c>
    </row>
    <row r="253" spans="1:5" ht="15.75">
      <c r="A253" s="72" t="s">
        <v>357</v>
      </c>
      <c r="B253" s="61" t="s">
        <v>196</v>
      </c>
      <c r="C253" s="73">
        <v>80000</v>
      </c>
      <c r="D253" s="73">
        <v>0</v>
      </c>
      <c r="E253" s="79">
        <f t="shared" si="3"/>
        <v>0</v>
      </c>
    </row>
    <row r="254" spans="1:5" ht="63">
      <c r="A254" s="72" t="s">
        <v>391</v>
      </c>
      <c r="B254" s="61" t="s">
        <v>364</v>
      </c>
      <c r="C254" s="73">
        <v>80000</v>
      </c>
      <c r="D254" s="73">
        <v>0</v>
      </c>
      <c r="E254" s="79">
        <f t="shared" si="3"/>
        <v>0</v>
      </c>
    </row>
    <row r="255" spans="1:5" ht="94.5">
      <c r="A255" s="69" t="s">
        <v>489</v>
      </c>
      <c r="B255" s="70" t="s">
        <v>490</v>
      </c>
      <c r="C255" s="71">
        <v>0</v>
      </c>
      <c r="D255" s="71">
        <v>0</v>
      </c>
      <c r="E255" s="79">
        <f t="shared" si="3"/>
      </c>
    </row>
    <row r="256" spans="1:5" ht="94.5">
      <c r="A256" s="69" t="s">
        <v>491</v>
      </c>
      <c r="B256" s="70" t="s">
        <v>492</v>
      </c>
      <c r="C256" s="71">
        <v>0</v>
      </c>
      <c r="D256" s="71">
        <v>0</v>
      </c>
      <c r="E256" s="79">
        <f t="shared" si="3"/>
      </c>
    </row>
    <row r="257" spans="1:5" ht="63">
      <c r="A257" s="69" t="s">
        <v>305</v>
      </c>
      <c r="B257" s="70" t="s">
        <v>306</v>
      </c>
      <c r="C257" s="71">
        <v>0</v>
      </c>
      <c r="D257" s="71">
        <v>12994432.49</v>
      </c>
      <c r="E257" s="79">
        <f t="shared" si="3"/>
      </c>
    </row>
    <row r="258" spans="1:5" ht="78.75">
      <c r="A258" s="69" t="s">
        <v>307</v>
      </c>
      <c r="B258" s="70" t="s">
        <v>308</v>
      </c>
      <c r="C258" s="71">
        <v>0</v>
      </c>
      <c r="D258" s="71">
        <v>12994432.49</v>
      </c>
      <c r="E258" s="79">
        <f t="shared" si="3"/>
      </c>
    </row>
    <row r="259" spans="1:5" ht="63">
      <c r="A259" s="72" t="s">
        <v>309</v>
      </c>
      <c r="B259" s="61" t="s">
        <v>201</v>
      </c>
      <c r="C259" s="73">
        <v>0</v>
      </c>
      <c r="D259" s="73">
        <v>12994432.49</v>
      </c>
      <c r="E259" s="79">
        <f t="shared" si="3"/>
      </c>
    </row>
    <row r="260" spans="1:5" ht="31.5">
      <c r="A260" s="72" t="s">
        <v>637</v>
      </c>
      <c r="B260" s="61" t="s">
        <v>638</v>
      </c>
      <c r="C260" s="73">
        <v>0</v>
      </c>
      <c r="D260" s="73">
        <v>11585141.4</v>
      </c>
      <c r="E260" s="79">
        <f t="shared" si="3"/>
      </c>
    </row>
    <row r="261" spans="1:5" ht="31.5">
      <c r="A261" s="72" t="s">
        <v>639</v>
      </c>
      <c r="B261" s="61" t="s">
        <v>640</v>
      </c>
      <c r="C261" s="73">
        <v>0</v>
      </c>
      <c r="D261" s="73">
        <v>8887002.47</v>
      </c>
      <c r="E261" s="79">
        <f t="shared" si="3"/>
      </c>
    </row>
    <row r="262" spans="1:5" ht="31.5">
      <c r="A262" s="72" t="s">
        <v>641</v>
      </c>
      <c r="B262" s="61" t="s">
        <v>642</v>
      </c>
      <c r="C262" s="73">
        <v>0</v>
      </c>
      <c r="D262" s="73">
        <v>2698138.93</v>
      </c>
      <c r="E262" s="79">
        <f t="shared" si="3"/>
      </c>
    </row>
    <row r="263" spans="1:5" ht="47.25">
      <c r="A263" s="72" t="s">
        <v>310</v>
      </c>
      <c r="B263" s="61" t="s">
        <v>197</v>
      </c>
      <c r="C263" s="73">
        <v>0</v>
      </c>
      <c r="D263" s="73">
        <v>1409291.09</v>
      </c>
      <c r="E263" s="79">
        <f t="shared" si="3"/>
      </c>
    </row>
    <row r="264" spans="1:5" ht="47.25">
      <c r="A264" s="69" t="s">
        <v>311</v>
      </c>
      <c r="B264" s="70" t="s">
        <v>183</v>
      </c>
      <c r="C264" s="71">
        <v>0</v>
      </c>
      <c r="D264" s="71">
        <v>-16020722.27</v>
      </c>
      <c r="E264" s="79">
        <f t="shared" si="3"/>
      </c>
    </row>
    <row r="265" spans="1:5" ht="47.25">
      <c r="A265" s="69" t="s">
        <v>312</v>
      </c>
      <c r="B265" s="70" t="s">
        <v>202</v>
      </c>
      <c r="C265" s="71">
        <v>0</v>
      </c>
      <c r="D265" s="71">
        <v>-16020722.27</v>
      </c>
      <c r="E265" s="79">
        <f t="shared" si="3"/>
      </c>
    </row>
    <row r="266" spans="1:5" ht="63">
      <c r="A266" s="72" t="s">
        <v>643</v>
      </c>
      <c r="B266" s="61" t="s">
        <v>644</v>
      </c>
      <c r="C266" s="73">
        <v>0</v>
      </c>
      <c r="D266" s="73">
        <v>-233219.87</v>
      </c>
      <c r="E266" s="79">
        <f t="shared" si="3"/>
      </c>
    </row>
    <row r="267" spans="1:5" ht="31.5">
      <c r="A267" s="72" t="s">
        <v>392</v>
      </c>
      <c r="B267" s="61" t="s">
        <v>365</v>
      </c>
      <c r="C267" s="73">
        <v>0</v>
      </c>
      <c r="D267" s="73">
        <v>-293052.19</v>
      </c>
      <c r="E267" s="79">
        <f t="shared" si="3"/>
      </c>
    </row>
    <row r="268" spans="1:5" ht="31.5">
      <c r="A268" s="72" t="s">
        <v>393</v>
      </c>
      <c r="B268" s="61" t="s">
        <v>366</v>
      </c>
      <c r="C268" s="73">
        <v>0</v>
      </c>
      <c r="D268" s="73">
        <v>-541426.5</v>
      </c>
      <c r="E268" s="79">
        <f t="shared" si="3"/>
      </c>
    </row>
    <row r="269" spans="1:5" ht="63">
      <c r="A269" s="72" t="s">
        <v>313</v>
      </c>
      <c r="B269" s="61" t="s">
        <v>314</v>
      </c>
      <c r="C269" s="73">
        <v>0</v>
      </c>
      <c r="D269" s="73">
        <v>-613256.16</v>
      </c>
      <c r="E269" s="79">
        <f t="shared" si="3"/>
      </c>
    </row>
    <row r="270" spans="1:5" ht="47.25">
      <c r="A270" s="72" t="s">
        <v>315</v>
      </c>
      <c r="B270" s="61" t="s">
        <v>198</v>
      </c>
      <c r="C270" s="73">
        <v>0</v>
      </c>
      <c r="D270" s="73">
        <v>-14339767.55</v>
      </c>
      <c r="E270" s="79">
        <f>_xlfn.IFERROR(D270/C270*100,"")</f>
      </c>
    </row>
    <row r="271" spans="1:5" ht="15.75">
      <c r="A271" s="81" t="s">
        <v>645</v>
      </c>
      <c r="B271" s="81"/>
      <c r="C271" s="68">
        <f>C164+C13</f>
        <v>2159817795.16</v>
      </c>
      <c r="D271" s="68">
        <v>444101335.86</v>
      </c>
      <c r="E271" s="80">
        <f>_xlfn.IFERROR(D271/C271*100,"")</f>
        <v>20.561981517848402</v>
      </c>
    </row>
  </sheetData>
  <sheetProtection/>
  <mergeCells count="11">
    <mergeCell ref="B6:C6"/>
    <mergeCell ref="A271:B271"/>
    <mergeCell ref="A7:E7"/>
    <mergeCell ref="A8:E8"/>
    <mergeCell ref="A9:E9"/>
    <mergeCell ref="A10:E10"/>
    <mergeCell ref="C1:E1"/>
    <mergeCell ref="C2:E2"/>
    <mergeCell ref="C3:E3"/>
    <mergeCell ref="C4:E4"/>
    <mergeCell ref="C5:E5"/>
  </mergeCells>
  <conditionalFormatting sqref="A1:A65536">
    <cfRule type="duplicateValues" priority="1" dxfId="1" stopIfTrue="1">
      <formula>AND(COUNTIF($A$1:$A$65536,A1)&gt;1,NOT(ISBLANK(A1)))</formula>
    </cfRule>
  </conditionalFormatting>
  <printOptions/>
  <pageMargins left="0.5905511811023623" right="0.3937007874015748" top="0.3937007874015748" bottom="0.3937007874015748" header="0.31496062992125984" footer="0.31496062992125984"/>
  <pageSetup fitToHeight="0" horizontalDpi="600" verticalDpi="600" orientation="portrait" paperSize="9" scale="58" r:id="rId1"/>
  <rowBreaks count="1" manualBreakCount="1">
    <brk id="199" max="4" man="1"/>
  </rowBreaks>
</worksheet>
</file>

<file path=xl/worksheets/sheet2.xml><?xml version="1.0" encoding="utf-8"?>
<worksheet xmlns="http://schemas.openxmlformats.org/spreadsheetml/2006/main" xmlns:r="http://schemas.openxmlformats.org/officeDocument/2006/relationships">
  <sheetPr>
    <tabColor rgb="FF92D050"/>
  </sheetPr>
  <dimension ref="A1:I296"/>
  <sheetViews>
    <sheetView zoomScalePageLayoutView="0" workbookViewId="0" topLeftCell="A1">
      <selection activeCell="I8" sqref="I8"/>
    </sheetView>
  </sheetViews>
  <sheetFormatPr defaultColWidth="9.00390625" defaultRowHeight="12.75"/>
  <cols>
    <col min="1" max="1" width="20.375" style="23" customWidth="1"/>
    <col min="2" max="2" width="16.375" style="6" customWidth="1"/>
    <col min="3" max="3" width="17.625" style="6" customWidth="1"/>
    <col min="4" max="4" width="16.875" style="6" customWidth="1"/>
    <col min="5" max="5" width="17.75390625" style="42" customWidth="1"/>
    <col min="6" max="6" width="11.125" style="5" customWidth="1"/>
    <col min="7" max="7" width="11.875" style="5" bestFit="1" customWidth="1"/>
    <col min="8" max="8" width="9.125" style="5" customWidth="1"/>
    <col min="9" max="9" width="13.125" style="5" bestFit="1" customWidth="1"/>
    <col min="10" max="16384" width="9.125" style="5" customWidth="1"/>
  </cols>
  <sheetData>
    <row r="1" spans="1:5" s="4" customFormat="1" ht="15">
      <c r="A1" s="25"/>
      <c r="B1" s="90" t="s">
        <v>174</v>
      </c>
      <c r="C1" s="90"/>
      <c r="D1" s="90"/>
      <c r="E1" s="90"/>
    </row>
    <row r="2" spans="1:5" s="4" customFormat="1" ht="15">
      <c r="A2" s="25"/>
      <c r="B2" s="90" t="s">
        <v>173</v>
      </c>
      <c r="C2" s="90"/>
      <c r="D2" s="90"/>
      <c r="E2" s="90"/>
    </row>
    <row r="3" spans="1:5" s="4" customFormat="1" ht="15">
      <c r="A3" s="25"/>
      <c r="B3" s="90" t="s">
        <v>172</v>
      </c>
      <c r="C3" s="90"/>
      <c r="D3" s="90"/>
      <c r="E3" s="90"/>
    </row>
    <row r="4" spans="1:5" s="4" customFormat="1" ht="15">
      <c r="A4" s="25"/>
      <c r="B4" s="90" t="s">
        <v>175</v>
      </c>
      <c r="C4" s="90"/>
      <c r="D4" s="90"/>
      <c r="E4" s="90"/>
    </row>
    <row r="5" spans="1:5" s="4" customFormat="1" ht="15">
      <c r="A5" s="25"/>
      <c r="B5" s="91" t="s">
        <v>650</v>
      </c>
      <c r="C5" s="91"/>
      <c r="D5" s="91"/>
      <c r="E5" s="91"/>
    </row>
    <row r="6" spans="1:5" s="4" customFormat="1" ht="15">
      <c r="A6" s="25"/>
      <c r="B6" s="32"/>
      <c r="C6" s="32"/>
      <c r="D6" s="32"/>
      <c r="E6" s="32"/>
    </row>
    <row r="7" spans="1:5" s="4" customFormat="1" ht="15">
      <c r="A7" s="25"/>
      <c r="B7" s="32"/>
      <c r="C7" s="32"/>
      <c r="D7" s="32"/>
      <c r="E7" s="32"/>
    </row>
    <row r="8" spans="3:5" ht="15" customHeight="1">
      <c r="C8" s="1"/>
      <c r="D8" s="1"/>
      <c r="E8" s="1"/>
    </row>
    <row r="9" spans="1:5" ht="72" customHeight="1">
      <c r="A9" s="92" t="s">
        <v>493</v>
      </c>
      <c r="B9" s="92"/>
      <c r="C9" s="92"/>
      <c r="D9" s="92"/>
      <c r="E9" s="92"/>
    </row>
    <row r="10" spans="1:5" ht="34.5" customHeight="1">
      <c r="A10" s="33"/>
      <c r="B10" s="33"/>
      <c r="C10" s="33"/>
      <c r="D10" s="33"/>
      <c r="E10" s="33"/>
    </row>
    <row r="11" spans="4:5" ht="15.75">
      <c r="D11" s="88"/>
      <c r="E11" s="88"/>
    </row>
    <row r="12" spans="1:5" s="8" customFormat="1" ht="165">
      <c r="A12" s="35" t="s">
        <v>171</v>
      </c>
      <c r="B12" s="35" t="s">
        <v>188</v>
      </c>
      <c r="C12" s="35" t="s">
        <v>187</v>
      </c>
      <c r="D12" s="35" t="s">
        <v>189</v>
      </c>
      <c r="E12" s="35" t="s">
        <v>190</v>
      </c>
    </row>
    <row r="13" spans="1:7" s="8" customFormat="1" ht="15.75">
      <c r="A13" s="24">
        <v>1</v>
      </c>
      <c r="B13" s="9">
        <v>2</v>
      </c>
      <c r="C13" s="7">
        <v>3</v>
      </c>
      <c r="D13" s="7">
        <v>4</v>
      </c>
      <c r="E13" s="36">
        <v>5</v>
      </c>
      <c r="G13" s="47"/>
    </row>
    <row r="14" spans="1:9" ht="15.75">
      <c r="A14" s="27" t="s">
        <v>494</v>
      </c>
      <c r="B14" s="12" t="s">
        <v>648</v>
      </c>
      <c r="C14" s="77">
        <v>16045.71</v>
      </c>
      <c r="D14" s="77">
        <v>1982.35</v>
      </c>
      <c r="E14" s="77">
        <v>213880.1</v>
      </c>
      <c r="G14" s="48"/>
      <c r="I14" s="49"/>
    </row>
    <row r="15" spans="2:7" ht="15.75">
      <c r="B15" s="45"/>
      <c r="C15" s="46"/>
      <c r="D15" s="46"/>
      <c r="E15" s="50"/>
      <c r="G15" s="78"/>
    </row>
    <row r="16" spans="2:5" ht="15.75">
      <c r="B16" s="45"/>
      <c r="C16" s="46"/>
      <c r="D16" s="46"/>
      <c r="E16" s="50"/>
    </row>
    <row r="17" spans="1:5" s="11" customFormat="1" ht="15.75">
      <c r="A17" s="28"/>
      <c r="B17" s="13"/>
      <c r="C17" s="13"/>
      <c r="D17" s="13"/>
      <c r="E17" s="39"/>
    </row>
    <row r="18" spans="1:5" s="4" customFormat="1" ht="15.75">
      <c r="A18" s="89"/>
      <c r="B18" s="89"/>
      <c r="C18" s="89"/>
      <c r="D18" s="89"/>
      <c r="E18" s="89"/>
    </row>
    <row r="19" spans="2:6" ht="15.75">
      <c r="B19" s="14"/>
      <c r="C19" s="14"/>
      <c r="D19" s="14"/>
      <c r="E19" s="40"/>
      <c r="F19" s="15"/>
    </row>
    <row r="20" spans="2:5" ht="15.75">
      <c r="B20" s="5"/>
      <c r="C20" s="5"/>
      <c r="D20" s="5"/>
      <c r="E20" s="41"/>
    </row>
    <row r="21" spans="2:5" ht="15.75">
      <c r="B21" s="5"/>
      <c r="C21" s="5"/>
      <c r="D21" s="5"/>
      <c r="E21" s="5"/>
    </row>
    <row r="22" spans="2:5" ht="15.75">
      <c r="B22" s="5"/>
      <c r="C22" s="5"/>
      <c r="D22" s="5"/>
      <c r="E22" s="41"/>
    </row>
    <row r="23" spans="2:5" ht="15.75">
      <c r="B23" s="5"/>
      <c r="C23" s="5"/>
      <c r="D23" s="5"/>
      <c r="E23" s="5"/>
    </row>
    <row r="24" spans="2:5" ht="15.75">
      <c r="B24" s="5"/>
      <c r="C24" s="5"/>
      <c r="D24" s="5"/>
      <c r="E24" s="5"/>
    </row>
    <row r="25" spans="2:5" ht="15.75">
      <c r="B25" s="5"/>
      <c r="C25" s="5"/>
      <c r="D25" s="5"/>
      <c r="E25" s="5"/>
    </row>
    <row r="26" spans="2:5" ht="15.75">
      <c r="B26" s="5"/>
      <c r="C26" s="5"/>
      <c r="D26" s="5"/>
      <c r="E26" s="5"/>
    </row>
    <row r="27" spans="2:5" ht="15.75">
      <c r="B27" s="5"/>
      <c r="C27" s="5"/>
      <c r="D27" s="5"/>
      <c r="E27" s="5"/>
    </row>
    <row r="28" spans="2:5" ht="15.75">
      <c r="B28" s="5"/>
      <c r="C28" s="5"/>
      <c r="D28" s="5"/>
      <c r="E28" s="5"/>
    </row>
    <row r="29" spans="2:5" ht="15.75">
      <c r="B29" s="5"/>
      <c r="C29" s="5"/>
      <c r="D29" s="5"/>
      <c r="E29" s="5"/>
    </row>
    <row r="30" spans="2:5" ht="15.75">
      <c r="B30" s="14"/>
      <c r="C30" s="14"/>
      <c r="D30" s="14"/>
      <c r="E30" s="15"/>
    </row>
    <row r="31" spans="2:5" ht="15.75">
      <c r="B31" s="14"/>
      <c r="C31" s="14"/>
      <c r="D31" s="14"/>
      <c r="E31" s="40"/>
    </row>
    <row r="32" spans="2:5" ht="15.75">
      <c r="B32" s="14"/>
      <c r="C32" s="14"/>
      <c r="D32" s="14"/>
      <c r="E32" s="40"/>
    </row>
    <row r="33" spans="2:5" ht="15.75">
      <c r="B33" s="14"/>
      <c r="C33" s="14"/>
      <c r="D33" s="14"/>
      <c r="E33" s="40"/>
    </row>
    <row r="34" spans="2:5" ht="15.75">
      <c r="B34" s="14"/>
      <c r="C34" s="14"/>
      <c r="D34" s="14"/>
      <c r="E34" s="40"/>
    </row>
    <row r="35" spans="2:5" ht="15.75">
      <c r="B35" s="14"/>
      <c r="C35" s="14"/>
      <c r="D35" s="14"/>
      <c r="E35" s="40"/>
    </row>
    <row r="36" spans="2:5" ht="15.75">
      <c r="B36" s="14"/>
      <c r="C36" s="14"/>
      <c r="D36" s="14"/>
      <c r="E36" s="40"/>
    </row>
    <row r="37" spans="2:5" ht="15.75">
      <c r="B37" s="14"/>
      <c r="C37" s="14"/>
      <c r="D37" s="14"/>
      <c r="E37" s="40"/>
    </row>
    <row r="38" spans="2:5" ht="15.75">
      <c r="B38" s="14"/>
      <c r="C38" s="14"/>
      <c r="D38" s="14"/>
      <c r="E38" s="40"/>
    </row>
    <row r="39" spans="2:5" ht="15.75">
      <c r="B39" s="14"/>
      <c r="C39" s="14"/>
      <c r="D39" s="14"/>
      <c r="E39" s="40"/>
    </row>
    <row r="40" spans="2:5" ht="15.75">
      <c r="B40" s="14"/>
      <c r="C40" s="14"/>
      <c r="D40" s="14"/>
      <c r="E40" s="40"/>
    </row>
    <row r="41" spans="2:5" ht="15.75">
      <c r="B41" s="14"/>
      <c r="C41" s="14"/>
      <c r="D41" s="14"/>
      <c r="E41" s="40"/>
    </row>
    <row r="42" spans="2:5" ht="15.75">
      <c r="B42" s="14"/>
      <c r="C42" s="14"/>
      <c r="D42" s="14"/>
      <c r="E42" s="40"/>
    </row>
    <row r="43" spans="2:5" ht="15.75">
      <c r="B43" s="14"/>
      <c r="C43" s="14"/>
      <c r="D43" s="14"/>
      <c r="E43" s="40"/>
    </row>
    <row r="44" spans="2:5" ht="15.75">
      <c r="B44" s="14"/>
      <c r="C44" s="14"/>
      <c r="D44" s="14"/>
      <c r="E44" s="40"/>
    </row>
    <row r="45" spans="2:5" ht="15.75">
      <c r="B45" s="14"/>
      <c r="C45" s="14"/>
      <c r="D45" s="14"/>
      <c r="E45" s="40"/>
    </row>
    <row r="46" spans="2:5" ht="15.75">
      <c r="B46" s="14"/>
      <c r="C46" s="14"/>
      <c r="D46" s="14"/>
      <c r="E46" s="40"/>
    </row>
    <row r="47" spans="2:5" ht="15.75">
      <c r="B47" s="14"/>
      <c r="C47" s="14"/>
      <c r="D47" s="14"/>
      <c r="E47" s="40"/>
    </row>
    <row r="48" spans="2:5" ht="15.75">
      <c r="B48" s="14"/>
      <c r="C48" s="14"/>
      <c r="D48" s="14"/>
      <c r="E48" s="40"/>
    </row>
    <row r="49" spans="2:5" ht="15.75">
      <c r="B49" s="14"/>
      <c r="C49" s="14"/>
      <c r="D49" s="14"/>
      <c r="E49" s="40"/>
    </row>
    <row r="50" spans="2:5" ht="15.75">
      <c r="B50" s="14"/>
      <c r="C50" s="14"/>
      <c r="D50" s="14"/>
      <c r="E50" s="40"/>
    </row>
    <row r="51" spans="2:5" ht="15.75">
      <c r="B51" s="14"/>
      <c r="C51" s="14"/>
      <c r="D51" s="14"/>
      <c r="E51" s="40"/>
    </row>
    <row r="52" spans="2:5" ht="15.75">
      <c r="B52" s="14"/>
      <c r="C52" s="14"/>
      <c r="D52" s="14"/>
      <c r="E52" s="40"/>
    </row>
    <row r="53" spans="2:5" ht="15.75">
      <c r="B53" s="14"/>
      <c r="C53" s="14"/>
      <c r="D53" s="14"/>
      <c r="E53" s="40"/>
    </row>
    <row r="54" spans="2:5" ht="15.75">
      <c r="B54" s="14"/>
      <c r="C54" s="14"/>
      <c r="D54" s="14"/>
      <c r="E54" s="40"/>
    </row>
    <row r="55" spans="2:5" ht="15.75">
      <c r="B55" s="14"/>
      <c r="C55" s="14"/>
      <c r="D55" s="14"/>
      <c r="E55" s="40"/>
    </row>
    <row r="56" spans="2:5" ht="15.75">
      <c r="B56" s="14"/>
      <c r="C56" s="14"/>
      <c r="D56" s="14"/>
      <c r="E56" s="40"/>
    </row>
    <row r="57" spans="2:5" ht="15.75">
      <c r="B57" s="14"/>
      <c r="C57" s="14"/>
      <c r="D57" s="14"/>
      <c r="E57" s="40"/>
    </row>
    <row r="58" spans="2:5" ht="15.75">
      <c r="B58" s="14"/>
      <c r="C58" s="14"/>
      <c r="D58" s="14"/>
      <c r="E58" s="40"/>
    </row>
    <row r="59" spans="2:5" ht="15.75">
      <c r="B59" s="14"/>
      <c r="C59" s="14"/>
      <c r="D59" s="14"/>
      <c r="E59" s="40"/>
    </row>
    <row r="60" spans="2:5" ht="15.75">
      <c r="B60" s="14"/>
      <c r="C60" s="14"/>
      <c r="D60" s="14"/>
      <c r="E60" s="40"/>
    </row>
    <row r="61" spans="2:5" ht="15.75">
      <c r="B61" s="14"/>
      <c r="C61" s="14"/>
      <c r="D61" s="14"/>
      <c r="E61" s="40"/>
    </row>
    <row r="62" spans="2:5" ht="15.75">
      <c r="B62" s="14"/>
      <c r="C62" s="14"/>
      <c r="D62" s="14"/>
      <c r="E62" s="40"/>
    </row>
    <row r="63" spans="2:5" ht="15.75">
      <c r="B63" s="14"/>
      <c r="C63" s="14"/>
      <c r="D63" s="14"/>
      <c r="E63" s="40"/>
    </row>
    <row r="64" spans="2:5" ht="15.75">
      <c r="B64" s="14"/>
      <c r="C64" s="14"/>
      <c r="D64" s="14"/>
      <c r="E64" s="40"/>
    </row>
    <row r="65" spans="2:5" ht="15.75">
      <c r="B65" s="14"/>
      <c r="C65" s="14"/>
      <c r="D65" s="14"/>
      <c r="E65" s="40"/>
    </row>
    <row r="66" ht="15.75">
      <c r="E66" s="40"/>
    </row>
    <row r="67" ht="15.75">
      <c r="E67" s="40"/>
    </row>
    <row r="68" spans="2:5" ht="15.75">
      <c r="B68" s="5"/>
      <c r="C68" s="5"/>
      <c r="D68" s="5"/>
      <c r="E68" s="40"/>
    </row>
    <row r="69" spans="2:5" ht="15.75">
      <c r="B69" s="5"/>
      <c r="C69" s="5"/>
      <c r="D69" s="5"/>
      <c r="E69" s="40"/>
    </row>
    <row r="70" spans="2:5" ht="15.75">
      <c r="B70" s="5"/>
      <c r="C70" s="5"/>
      <c r="D70" s="5"/>
      <c r="E70" s="40"/>
    </row>
    <row r="71" spans="2:5" ht="15.75">
      <c r="B71" s="5"/>
      <c r="C71" s="5"/>
      <c r="D71" s="5"/>
      <c r="E71" s="40"/>
    </row>
    <row r="72" spans="2:5" ht="15.75">
      <c r="B72" s="5"/>
      <c r="C72" s="5"/>
      <c r="D72" s="5"/>
      <c r="E72" s="40"/>
    </row>
    <row r="73" spans="2:5" ht="15.75">
      <c r="B73" s="5"/>
      <c r="C73" s="5"/>
      <c r="D73" s="5"/>
      <c r="E73" s="40"/>
    </row>
    <row r="74" spans="2:5" ht="15.75">
      <c r="B74" s="5"/>
      <c r="C74" s="5"/>
      <c r="D74" s="5"/>
      <c r="E74" s="40"/>
    </row>
    <row r="75" spans="2:5" ht="15.75">
      <c r="B75" s="5"/>
      <c r="C75" s="5"/>
      <c r="D75" s="5"/>
      <c r="E75" s="40"/>
    </row>
    <row r="76" spans="2:5" ht="15.75">
      <c r="B76" s="5"/>
      <c r="C76" s="5"/>
      <c r="D76" s="5"/>
      <c r="E76" s="40"/>
    </row>
    <row r="77" spans="2:5" ht="15.75">
      <c r="B77" s="5"/>
      <c r="C77" s="5"/>
      <c r="D77" s="5"/>
      <c r="E77" s="40"/>
    </row>
    <row r="78" spans="2:5" ht="15.75">
      <c r="B78" s="5"/>
      <c r="C78" s="5"/>
      <c r="D78" s="5"/>
      <c r="E78" s="40"/>
    </row>
    <row r="79" spans="2:5" ht="15.75">
      <c r="B79" s="5"/>
      <c r="C79" s="5"/>
      <c r="D79" s="5"/>
      <c r="E79" s="40"/>
    </row>
    <row r="80" spans="2:5" ht="15.75">
      <c r="B80" s="5"/>
      <c r="C80" s="5"/>
      <c r="D80" s="5"/>
      <c r="E80" s="40"/>
    </row>
    <row r="81" spans="2:5" ht="15.75">
      <c r="B81" s="5"/>
      <c r="C81" s="5"/>
      <c r="D81" s="5"/>
      <c r="E81" s="40"/>
    </row>
    <row r="82" spans="2:5" ht="15.75">
      <c r="B82" s="5"/>
      <c r="C82" s="5"/>
      <c r="D82" s="5"/>
      <c r="E82" s="40"/>
    </row>
    <row r="83" spans="2:5" ht="15.75">
      <c r="B83" s="5"/>
      <c r="C83" s="5"/>
      <c r="D83" s="5"/>
      <c r="E83" s="40"/>
    </row>
    <row r="84" spans="2:5" ht="15.75">
      <c r="B84" s="5"/>
      <c r="C84" s="5"/>
      <c r="D84" s="5"/>
      <c r="E84" s="40"/>
    </row>
    <row r="85" spans="2:5" ht="15.75">
      <c r="B85" s="5"/>
      <c r="C85" s="5"/>
      <c r="D85" s="5"/>
      <c r="E85" s="40"/>
    </row>
    <row r="86" spans="2:5" ht="15.75">
      <c r="B86" s="5"/>
      <c r="C86" s="5"/>
      <c r="D86" s="5"/>
      <c r="E86" s="40"/>
    </row>
    <row r="87" spans="2:5" ht="15.75">
      <c r="B87" s="5"/>
      <c r="C87" s="5"/>
      <c r="D87" s="5"/>
      <c r="E87" s="40"/>
    </row>
    <row r="88" spans="2:5" ht="15.75">
      <c r="B88" s="5"/>
      <c r="C88" s="5"/>
      <c r="D88" s="5"/>
      <c r="E88" s="40"/>
    </row>
    <row r="89" spans="2:5" ht="15.75">
      <c r="B89" s="5"/>
      <c r="C89" s="5"/>
      <c r="D89" s="5"/>
      <c r="E89" s="40"/>
    </row>
    <row r="90" spans="2:5" ht="15.75">
      <c r="B90" s="5"/>
      <c r="C90" s="5"/>
      <c r="D90" s="5"/>
      <c r="E90" s="40"/>
    </row>
    <row r="91" spans="2:5" ht="15.75">
      <c r="B91" s="5"/>
      <c r="C91" s="5"/>
      <c r="D91" s="5"/>
      <c r="E91" s="40"/>
    </row>
    <row r="92" spans="2:5" ht="15.75">
      <c r="B92" s="5"/>
      <c r="C92" s="5"/>
      <c r="D92" s="5"/>
      <c r="E92" s="40"/>
    </row>
    <row r="93" spans="2:5" ht="15.75">
      <c r="B93" s="5"/>
      <c r="C93" s="5"/>
      <c r="D93" s="5"/>
      <c r="E93" s="40"/>
    </row>
    <row r="94" spans="2:5" ht="15.75">
      <c r="B94" s="5"/>
      <c r="C94" s="5"/>
      <c r="D94" s="5"/>
      <c r="E94" s="40"/>
    </row>
    <row r="95" spans="2:5" ht="15.75">
      <c r="B95" s="5"/>
      <c r="C95" s="5"/>
      <c r="D95" s="5"/>
      <c r="E95" s="40"/>
    </row>
    <row r="96" spans="2:5" ht="15.75">
      <c r="B96" s="5"/>
      <c r="C96" s="5"/>
      <c r="D96" s="5"/>
      <c r="E96" s="40"/>
    </row>
    <row r="97" spans="2:5" ht="15.75">
      <c r="B97" s="5"/>
      <c r="C97" s="5"/>
      <c r="D97" s="5"/>
      <c r="E97" s="40"/>
    </row>
    <row r="98" spans="2:5" ht="15.75">
      <c r="B98" s="5"/>
      <c r="C98" s="5"/>
      <c r="D98" s="5"/>
      <c r="E98" s="40"/>
    </row>
    <row r="99" spans="2:5" ht="15.75">
      <c r="B99" s="5"/>
      <c r="C99" s="5"/>
      <c r="D99" s="5"/>
      <c r="E99" s="40"/>
    </row>
    <row r="100" spans="2:5" ht="15.75">
      <c r="B100" s="5"/>
      <c r="C100" s="5"/>
      <c r="D100" s="5"/>
      <c r="E100" s="40"/>
    </row>
    <row r="101" spans="2:5" ht="15.75">
      <c r="B101" s="5"/>
      <c r="C101" s="5"/>
      <c r="D101" s="5"/>
      <c r="E101" s="40"/>
    </row>
    <row r="102" spans="2:5" ht="15.75">
      <c r="B102" s="5"/>
      <c r="C102" s="5"/>
      <c r="D102" s="5"/>
      <c r="E102" s="40"/>
    </row>
    <row r="103" spans="2:5" ht="15.75">
      <c r="B103" s="5"/>
      <c r="C103" s="5"/>
      <c r="D103" s="5"/>
      <c r="E103" s="40"/>
    </row>
    <row r="104" spans="2:5" ht="15.75">
      <c r="B104" s="5"/>
      <c r="C104" s="5"/>
      <c r="D104" s="5"/>
      <c r="E104" s="40"/>
    </row>
    <row r="105" spans="2:5" ht="15.75">
      <c r="B105" s="5"/>
      <c r="C105" s="5"/>
      <c r="D105" s="5"/>
      <c r="E105" s="40"/>
    </row>
    <row r="106" spans="2:5" ht="15.75">
      <c r="B106" s="5"/>
      <c r="C106" s="5"/>
      <c r="D106" s="5"/>
      <c r="E106" s="40"/>
    </row>
    <row r="107" spans="2:5" ht="15.75">
      <c r="B107" s="5"/>
      <c r="C107" s="5"/>
      <c r="D107" s="5"/>
      <c r="E107" s="40"/>
    </row>
    <row r="108" spans="2:5" ht="15.75">
      <c r="B108" s="5"/>
      <c r="C108" s="5"/>
      <c r="D108" s="5"/>
      <c r="E108" s="40"/>
    </row>
    <row r="109" spans="2:5" ht="15.75">
      <c r="B109" s="5"/>
      <c r="C109" s="5"/>
      <c r="D109" s="5"/>
      <c r="E109" s="40"/>
    </row>
    <row r="110" spans="2:5" ht="15.75">
      <c r="B110" s="5"/>
      <c r="C110" s="5"/>
      <c r="D110" s="5"/>
      <c r="E110" s="40"/>
    </row>
    <row r="111" spans="2:5" ht="15.75">
      <c r="B111" s="5"/>
      <c r="C111" s="5"/>
      <c r="D111" s="5"/>
      <c r="E111" s="40"/>
    </row>
    <row r="112" spans="2:5" ht="15.75">
      <c r="B112" s="5"/>
      <c r="C112" s="5"/>
      <c r="D112" s="5"/>
      <c r="E112" s="40"/>
    </row>
    <row r="113" spans="2:5" ht="15.75">
      <c r="B113" s="5"/>
      <c r="C113" s="5"/>
      <c r="D113" s="5"/>
      <c r="E113" s="40"/>
    </row>
    <row r="114" spans="2:5" ht="15.75">
      <c r="B114" s="5"/>
      <c r="C114" s="5"/>
      <c r="D114" s="5"/>
      <c r="E114" s="40"/>
    </row>
    <row r="115" spans="2:5" ht="15.75">
      <c r="B115" s="5"/>
      <c r="C115" s="5"/>
      <c r="D115" s="5"/>
      <c r="E115" s="40"/>
    </row>
    <row r="116" spans="2:5" ht="15.75">
      <c r="B116" s="5"/>
      <c r="C116" s="5"/>
      <c r="D116" s="5"/>
      <c r="E116" s="40"/>
    </row>
    <row r="117" spans="2:5" ht="15.75">
      <c r="B117" s="5"/>
      <c r="C117" s="5"/>
      <c r="D117" s="5"/>
      <c r="E117" s="40"/>
    </row>
    <row r="118" spans="2:5" ht="15.75">
      <c r="B118" s="5"/>
      <c r="C118" s="5"/>
      <c r="D118" s="5"/>
      <c r="E118" s="40"/>
    </row>
    <row r="119" spans="2:5" ht="15.75">
      <c r="B119" s="5"/>
      <c r="C119" s="5"/>
      <c r="D119" s="5"/>
      <c r="E119" s="40"/>
    </row>
    <row r="120" spans="2:5" ht="15.75">
      <c r="B120" s="5"/>
      <c r="C120" s="5"/>
      <c r="D120" s="5"/>
      <c r="E120" s="40"/>
    </row>
    <row r="121" spans="2:5" ht="15.75">
      <c r="B121" s="5"/>
      <c r="C121" s="5"/>
      <c r="D121" s="5"/>
      <c r="E121" s="40"/>
    </row>
    <row r="122" spans="2:5" ht="15.75">
      <c r="B122" s="5"/>
      <c r="C122" s="5"/>
      <c r="D122" s="5"/>
      <c r="E122" s="40"/>
    </row>
    <row r="123" spans="2:5" ht="15.75">
      <c r="B123" s="5"/>
      <c r="C123" s="5"/>
      <c r="D123" s="5"/>
      <c r="E123" s="40"/>
    </row>
    <row r="124" spans="2:5" ht="15.75">
      <c r="B124" s="5"/>
      <c r="C124" s="5"/>
      <c r="D124" s="5"/>
      <c r="E124" s="40"/>
    </row>
    <row r="125" spans="2:5" ht="15.75">
      <c r="B125" s="5"/>
      <c r="C125" s="5"/>
      <c r="D125" s="5"/>
      <c r="E125" s="40"/>
    </row>
    <row r="126" spans="2:5" ht="15.75">
      <c r="B126" s="5"/>
      <c r="C126" s="5"/>
      <c r="D126" s="5"/>
      <c r="E126" s="40"/>
    </row>
    <row r="127" spans="2:5" ht="15.75">
      <c r="B127" s="5"/>
      <c r="C127" s="5"/>
      <c r="D127" s="5"/>
      <c r="E127" s="40"/>
    </row>
    <row r="128" spans="2:5" ht="15.75">
      <c r="B128" s="5"/>
      <c r="C128" s="5"/>
      <c r="D128" s="5"/>
      <c r="E128" s="40"/>
    </row>
    <row r="129" spans="2:5" ht="15.75">
      <c r="B129" s="5"/>
      <c r="C129" s="5"/>
      <c r="D129" s="5"/>
      <c r="E129" s="40"/>
    </row>
    <row r="130" spans="2:5" ht="15.75">
      <c r="B130" s="5"/>
      <c r="C130" s="5"/>
      <c r="D130" s="5"/>
      <c r="E130" s="40"/>
    </row>
    <row r="131" spans="2:5" ht="15.75">
      <c r="B131" s="5"/>
      <c r="C131" s="5"/>
      <c r="D131" s="5"/>
      <c r="E131" s="40"/>
    </row>
    <row r="132" spans="2:5" ht="15.75">
      <c r="B132" s="5"/>
      <c r="C132" s="5"/>
      <c r="D132" s="5"/>
      <c r="E132" s="40"/>
    </row>
    <row r="133" spans="2:5" ht="15.75">
      <c r="B133" s="5"/>
      <c r="C133" s="5"/>
      <c r="D133" s="5"/>
      <c r="E133" s="40"/>
    </row>
    <row r="134" spans="2:5" ht="15.75">
      <c r="B134" s="5"/>
      <c r="C134" s="5"/>
      <c r="D134" s="5"/>
      <c r="E134" s="40"/>
    </row>
    <row r="135" spans="2:5" ht="15.75">
      <c r="B135" s="5"/>
      <c r="C135" s="5"/>
      <c r="D135" s="5"/>
      <c r="E135" s="40"/>
    </row>
    <row r="136" spans="2:5" ht="15.75">
      <c r="B136" s="5"/>
      <c r="C136" s="5"/>
      <c r="D136" s="5"/>
      <c r="E136" s="40"/>
    </row>
    <row r="137" spans="2:5" ht="15.75">
      <c r="B137" s="5"/>
      <c r="C137" s="5"/>
      <c r="D137" s="5"/>
      <c r="E137" s="40"/>
    </row>
    <row r="138" spans="2:5" ht="15.75">
      <c r="B138" s="5"/>
      <c r="C138" s="5"/>
      <c r="D138" s="5"/>
      <c r="E138" s="40"/>
    </row>
    <row r="139" spans="2:5" ht="15.75">
      <c r="B139" s="5"/>
      <c r="C139" s="5"/>
      <c r="D139" s="5"/>
      <c r="E139" s="40"/>
    </row>
    <row r="140" spans="2:5" ht="15.75">
      <c r="B140" s="5"/>
      <c r="C140" s="5"/>
      <c r="D140" s="5"/>
      <c r="E140" s="40"/>
    </row>
    <row r="141" spans="2:5" ht="15.75">
      <c r="B141" s="5"/>
      <c r="C141" s="5"/>
      <c r="D141" s="5"/>
      <c r="E141" s="40"/>
    </row>
    <row r="142" spans="2:5" ht="15.75">
      <c r="B142" s="5"/>
      <c r="C142" s="5"/>
      <c r="D142" s="5"/>
      <c r="E142" s="40"/>
    </row>
    <row r="143" spans="2:5" ht="15.75">
      <c r="B143" s="5"/>
      <c r="C143" s="5"/>
      <c r="D143" s="5"/>
      <c r="E143" s="40"/>
    </row>
    <row r="144" spans="2:5" ht="15.75">
      <c r="B144" s="5"/>
      <c r="C144" s="5"/>
      <c r="D144" s="5"/>
      <c r="E144" s="40"/>
    </row>
    <row r="145" spans="2:5" ht="15.75">
      <c r="B145" s="5"/>
      <c r="C145" s="5"/>
      <c r="D145" s="5"/>
      <c r="E145" s="40"/>
    </row>
    <row r="146" spans="2:5" ht="15.75">
      <c r="B146" s="5"/>
      <c r="C146" s="5"/>
      <c r="D146" s="5"/>
      <c r="E146" s="40"/>
    </row>
    <row r="147" spans="2:5" ht="15.75">
      <c r="B147" s="5"/>
      <c r="C147" s="5"/>
      <c r="D147" s="5"/>
      <c r="E147" s="40"/>
    </row>
    <row r="148" spans="2:5" ht="15.75">
      <c r="B148" s="5"/>
      <c r="C148" s="5"/>
      <c r="D148" s="5"/>
      <c r="E148" s="40"/>
    </row>
    <row r="149" spans="2:5" ht="15.75">
      <c r="B149" s="5"/>
      <c r="C149" s="5"/>
      <c r="D149" s="5"/>
      <c r="E149" s="40"/>
    </row>
    <row r="150" spans="2:5" ht="15.75">
      <c r="B150" s="5"/>
      <c r="C150" s="5"/>
      <c r="D150" s="5"/>
      <c r="E150" s="40"/>
    </row>
    <row r="151" spans="2:5" ht="15.75">
      <c r="B151" s="5"/>
      <c r="C151" s="5"/>
      <c r="D151" s="5"/>
      <c r="E151" s="40"/>
    </row>
    <row r="152" spans="2:5" ht="15.75">
      <c r="B152" s="5"/>
      <c r="C152" s="5"/>
      <c r="D152" s="5"/>
      <c r="E152" s="40"/>
    </row>
    <row r="153" spans="2:5" ht="15.75">
      <c r="B153" s="5"/>
      <c r="C153" s="5"/>
      <c r="D153" s="5"/>
      <c r="E153" s="40"/>
    </row>
    <row r="154" spans="2:5" ht="15.75">
      <c r="B154" s="5"/>
      <c r="C154" s="5"/>
      <c r="D154" s="5"/>
      <c r="E154" s="40"/>
    </row>
    <row r="155" spans="2:5" ht="15.75">
      <c r="B155" s="5"/>
      <c r="C155" s="5"/>
      <c r="D155" s="5"/>
      <c r="E155" s="40"/>
    </row>
    <row r="156" spans="2:5" ht="15.75">
      <c r="B156" s="5"/>
      <c r="C156" s="5"/>
      <c r="D156" s="5"/>
      <c r="E156" s="40"/>
    </row>
    <row r="157" spans="2:5" ht="15.75">
      <c r="B157" s="5"/>
      <c r="C157" s="5"/>
      <c r="D157" s="5"/>
      <c r="E157" s="40"/>
    </row>
    <row r="158" spans="2:5" ht="15.75">
      <c r="B158" s="5"/>
      <c r="C158" s="5"/>
      <c r="D158" s="5"/>
      <c r="E158" s="40"/>
    </row>
    <row r="159" spans="2:5" ht="15.75">
      <c r="B159" s="5"/>
      <c r="C159" s="5"/>
      <c r="D159" s="5"/>
      <c r="E159" s="40"/>
    </row>
    <row r="160" spans="2:5" ht="15.75">
      <c r="B160" s="5"/>
      <c r="C160" s="5"/>
      <c r="D160" s="5"/>
      <c r="E160" s="40"/>
    </row>
    <row r="161" spans="2:5" ht="15.75">
      <c r="B161" s="5"/>
      <c r="C161" s="5"/>
      <c r="D161" s="5"/>
      <c r="E161" s="40"/>
    </row>
    <row r="162" spans="2:5" ht="15.75">
      <c r="B162" s="5"/>
      <c r="C162" s="5"/>
      <c r="D162" s="5"/>
      <c r="E162" s="40"/>
    </row>
    <row r="163" spans="2:5" ht="15.75">
      <c r="B163" s="5"/>
      <c r="C163" s="5"/>
      <c r="D163" s="5"/>
      <c r="E163" s="40"/>
    </row>
    <row r="164" spans="2:5" ht="15.75">
      <c r="B164" s="5"/>
      <c r="C164" s="5"/>
      <c r="D164" s="5"/>
      <c r="E164" s="40"/>
    </row>
    <row r="165" spans="2:5" ht="15.75">
      <c r="B165" s="5"/>
      <c r="C165" s="5"/>
      <c r="D165" s="5"/>
      <c r="E165" s="40"/>
    </row>
    <row r="166" spans="2:5" ht="15.75">
      <c r="B166" s="5"/>
      <c r="C166" s="5"/>
      <c r="D166" s="5"/>
      <c r="E166" s="40"/>
    </row>
    <row r="167" spans="2:5" ht="15.75">
      <c r="B167" s="5"/>
      <c r="C167" s="5"/>
      <c r="D167" s="5"/>
      <c r="E167" s="40"/>
    </row>
    <row r="168" spans="2:5" ht="15.75">
      <c r="B168" s="5"/>
      <c r="C168" s="5"/>
      <c r="D168" s="5"/>
      <c r="E168" s="40"/>
    </row>
    <row r="169" spans="2:5" ht="15.75">
      <c r="B169" s="5"/>
      <c r="C169" s="5"/>
      <c r="D169" s="5"/>
      <c r="E169" s="40"/>
    </row>
    <row r="170" spans="2:5" ht="15.75">
      <c r="B170" s="5"/>
      <c r="C170" s="5"/>
      <c r="D170" s="5"/>
      <c r="E170" s="40"/>
    </row>
    <row r="171" spans="2:5" ht="15.75">
      <c r="B171" s="5"/>
      <c r="C171" s="5"/>
      <c r="D171" s="5"/>
      <c r="E171" s="40"/>
    </row>
    <row r="172" spans="2:5" ht="15.75">
      <c r="B172" s="5"/>
      <c r="C172" s="5"/>
      <c r="D172" s="5"/>
      <c r="E172" s="40"/>
    </row>
    <row r="173" spans="2:5" ht="15.75">
      <c r="B173" s="5"/>
      <c r="C173" s="5"/>
      <c r="D173" s="5"/>
      <c r="E173" s="40"/>
    </row>
    <row r="174" spans="2:5" ht="15.75">
      <c r="B174" s="5"/>
      <c r="C174" s="5"/>
      <c r="D174" s="5"/>
      <c r="E174" s="40"/>
    </row>
    <row r="175" spans="2:5" ht="15.75">
      <c r="B175" s="5"/>
      <c r="C175" s="5"/>
      <c r="D175" s="5"/>
      <c r="E175" s="40"/>
    </row>
    <row r="176" spans="2:5" ht="15.75">
      <c r="B176" s="5"/>
      <c r="C176" s="5"/>
      <c r="D176" s="5"/>
      <c r="E176" s="40"/>
    </row>
    <row r="177" spans="2:5" ht="15.75">
      <c r="B177" s="5"/>
      <c r="C177" s="5"/>
      <c r="D177" s="5"/>
      <c r="E177" s="40"/>
    </row>
    <row r="178" spans="2:5" ht="15.75">
      <c r="B178" s="5"/>
      <c r="C178" s="5"/>
      <c r="D178" s="5"/>
      <c r="E178" s="40"/>
    </row>
    <row r="179" spans="2:5" ht="15.75">
      <c r="B179" s="5"/>
      <c r="C179" s="5"/>
      <c r="D179" s="5"/>
      <c r="E179" s="40"/>
    </row>
    <row r="180" spans="2:5" ht="15.75">
      <c r="B180" s="5"/>
      <c r="C180" s="5"/>
      <c r="D180" s="5"/>
      <c r="E180" s="40"/>
    </row>
    <row r="181" spans="2:5" ht="15.75">
      <c r="B181" s="5"/>
      <c r="C181" s="5"/>
      <c r="D181" s="5"/>
      <c r="E181" s="40"/>
    </row>
    <row r="182" spans="2:5" ht="15.75">
      <c r="B182" s="5"/>
      <c r="C182" s="5"/>
      <c r="D182" s="5"/>
      <c r="E182" s="40"/>
    </row>
    <row r="183" spans="2:5" ht="15.75">
      <c r="B183" s="5"/>
      <c r="C183" s="5"/>
      <c r="D183" s="5"/>
      <c r="E183" s="40"/>
    </row>
    <row r="184" spans="2:5" ht="15.75">
      <c r="B184" s="5"/>
      <c r="C184" s="5"/>
      <c r="D184" s="5"/>
      <c r="E184" s="40"/>
    </row>
    <row r="185" spans="2:5" ht="15.75">
      <c r="B185" s="5"/>
      <c r="C185" s="5"/>
      <c r="D185" s="5"/>
      <c r="E185" s="40"/>
    </row>
    <row r="186" spans="2:5" ht="15.75">
      <c r="B186" s="5"/>
      <c r="C186" s="5"/>
      <c r="D186" s="5"/>
      <c r="E186" s="40"/>
    </row>
    <row r="187" spans="2:5" ht="15.75">
      <c r="B187" s="5"/>
      <c r="C187" s="5"/>
      <c r="D187" s="5"/>
      <c r="E187" s="40"/>
    </row>
    <row r="188" spans="2:5" ht="15.75">
      <c r="B188" s="5"/>
      <c r="C188" s="5"/>
      <c r="D188" s="5"/>
      <c r="E188" s="40"/>
    </row>
    <row r="189" spans="2:5" ht="15.75">
      <c r="B189" s="5"/>
      <c r="C189" s="5"/>
      <c r="D189" s="5"/>
      <c r="E189" s="40"/>
    </row>
    <row r="190" spans="2:5" ht="15.75">
      <c r="B190" s="5"/>
      <c r="C190" s="5"/>
      <c r="D190" s="5"/>
      <c r="E190" s="40"/>
    </row>
    <row r="191" spans="2:5" ht="15.75">
      <c r="B191" s="5"/>
      <c r="C191" s="5"/>
      <c r="D191" s="5"/>
      <c r="E191" s="40"/>
    </row>
    <row r="192" spans="2:5" ht="15.75">
      <c r="B192" s="5"/>
      <c r="C192" s="5"/>
      <c r="D192" s="5"/>
      <c r="E192" s="40"/>
    </row>
    <row r="193" spans="2:5" ht="15.75">
      <c r="B193" s="5"/>
      <c r="C193" s="5"/>
      <c r="D193" s="5"/>
      <c r="E193" s="40"/>
    </row>
    <row r="194" spans="2:5" ht="15.75">
      <c r="B194" s="5"/>
      <c r="C194" s="5"/>
      <c r="D194" s="5"/>
      <c r="E194" s="40"/>
    </row>
    <row r="195" spans="2:5" ht="15.75">
      <c r="B195" s="5"/>
      <c r="C195" s="5"/>
      <c r="D195" s="5"/>
      <c r="E195" s="40"/>
    </row>
    <row r="196" spans="2:5" ht="15.75">
      <c r="B196" s="5"/>
      <c r="C196" s="5"/>
      <c r="D196" s="5"/>
      <c r="E196" s="40"/>
    </row>
    <row r="197" spans="2:5" ht="15.75">
      <c r="B197" s="5"/>
      <c r="C197" s="5"/>
      <c r="D197" s="5"/>
      <c r="E197" s="40"/>
    </row>
    <row r="198" spans="2:5" ht="15.75">
      <c r="B198" s="5"/>
      <c r="C198" s="5"/>
      <c r="D198" s="5"/>
      <c r="E198" s="40"/>
    </row>
    <row r="199" spans="2:5" ht="15.75">
      <c r="B199" s="5"/>
      <c r="C199" s="5"/>
      <c r="D199" s="5"/>
      <c r="E199" s="40"/>
    </row>
    <row r="200" spans="2:5" ht="15.75">
      <c r="B200" s="5"/>
      <c r="C200" s="5"/>
      <c r="D200" s="5"/>
      <c r="E200" s="40"/>
    </row>
    <row r="201" spans="2:5" ht="15.75">
      <c r="B201" s="5"/>
      <c r="C201" s="5"/>
      <c r="D201" s="5"/>
      <c r="E201" s="40"/>
    </row>
    <row r="202" spans="2:5" ht="15.75">
      <c r="B202" s="5"/>
      <c r="C202" s="5"/>
      <c r="D202" s="5"/>
      <c r="E202" s="40"/>
    </row>
    <row r="203" spans="2:5" ht="15.75">
      <c r="B203" s="5"/>
      <c r="C203" s="5"/>
      <c r="D203" s="5"/>
      <c r="E203" s="40"/>
    </row>
    <row r="204" spans="2:5" ht="15.75">
      <c r="B204" s="5"/>
      <c r="C204" s="5"/>
      <c r="D204" s="5"/>
      <c r="E204" s="40"/>
    </row>
    <row r="205" spans="2:5" ht="15.75">
      <c r="B205" s="5"/>
      <c r="C205" s="5"/>
      <c r="D205" s="5"/>
      <c r="E205" s="40"/>
    </row>
    <row r="206" spans="2:5" ht="15.75">
      <c r="B206" s="5"/>
      <c r="C206" s="5"/>
      <c r="D206" s="5"/>
      <c r="E206" s="40"/>
    </row>
    <row r="207" spans="2:5" ht="15.75">
      <c r="B207" s="5"/>
      <c r="C207" s="5"/>
      <c r="D207" s="5"/>
      <c r="E207" s="40"/>
    </row>
    <row r="208" spans="2:5" ht="15.75">
      <c r="B208" s="5"/>
      <c r="C208" s="5"/>
      <c r="D208" s="5"/>
      <c r="E208" s="40"/>
    </row>
    <row r="209" spans="2:5" ht="15.75">
      <c r="B209" s="5"/>
      <c r="C209" s="5"/>
      <c r="D209" s="5"/>
      <c r="E209" s="40"/>
    </row>
    <row r="210" spans="2:5" ht="15.75">
      <c r="B210" s="5"/>
      <c r="C210" s="5"/>
      <c r="D210" s="5"/>
      <c r="E210" s="40"/>
    </row>
    <row r="211" spans="2:5" ht="15.75">
      <c r="B211" s="5"/>
      <c r="C211" s="5"/>
      <c r="D211" s="5"/>
      <c r="E211" s="40"/>
    </row>
    <row r="212" spans="2:5" ht="15.75">
      <c r="B212" s="5"/>
      <c r="C212" s="5"/>
      <c r="D212" s="5"/>
      <c r="E212" s="40"/>
    </row>
    <row r="213" spans="2:5" ht="15.75">
      <c r="B213" s="5"/>
      <c r="C213" s="5"/>
      <c r="D213" s="5"/>
      <c r="E213" s="40"/>
    </row>
    <row r="214" spans="2:5" ht="15.75">
      <c r="B214" s="5"/>
      <c r="C214" s="5"/>
      <c r="D214" s="5"/>
      <c r="E214" s="40"/>
    </row>
    <row r="215" spans="2:5" ht="15.75">
      <c r="B215" s="5"/>
      <c r="C215" s="5"/>
      <c r="D215" s="5"/>
      <c r="E215" s="40"/>
    </row>
    <row r="216" spans="2:5" ht="15.75">
      <c r="B216" s="5"/>
      <c r="C216" s="5"/>
      <c r="D216" s="5"/>
      <c r="E216" s="40"/>
    </row>
    <row r="217" spans="2:5" ht="15.75">
      <c r="B217" s="5"/>
      <c r="C217" s="5"/>
      <c r="D217" s="5"/>
      <c r="E217" s="40"/>
    </row>
    <row r="218" spans="2:5" ht="15.75">
      <c r="B218" s="5"/>
      <c r="C218" s="5"/>
      <c r="D218" s="5"/>
      <c r="E218" s="40"/>
    </row>
    <row r="219" spans="2:5" ht="15.75">
      <c r="B219" s="5"/>
      <c r="C219" s="5"/>
      <c r="D219" s="5"/>
      <c r="E219" s="40"/>
    </row>
    <row r="220" spans="2:5" ht="15.75">
      <c r="B220" s="5"/>
      <c r="C220" s="5"/>
      <c r="D220" s="5"/>
      <c r="E220" s="40"/>
    </row>
    <row r="221" spans="2:5" ht="15.75">
      <c r="B221" s="5"/>
      <c r="C221" s="5"/>
      <c r="D221" s="5"/>
      <c r="E221" s="40"/>
    </row>
    <row r="222" spans="2:5" ht="15.75">
      <c r="B222" s="5"/>
      <c r="C222" s="5"/>
      <c r="D222" s="5"/>
      <c r="E222" s="40"/>
    </row>
    <row r="223" spans="2:5" ht="15.75">
      <c r="B223" s="5"/>
      <c r="C223" s="5"/>
      <c r="D223" s="5"/>
      <c r="E223" s="40"/>
    </row>
    <row r="224" spans="2:5" ht="15.75">
      <c r="B224" s="5"/>
      <c r="C224" s="5"/>
      <c r="D224" s="5"/>
      <c r="E224" s="40"/>
    </row>
    <row r="225" spans="2:5" ht="15.75">
      <c r="B225" s="5"/>
      <c r="C225" s="5"/>
      <c r="D225" s="5"/>
      <c r="E225" s="40"/>
    </row>
    <row r="226" spans="2:5" ht="15.75">
      <c r="B226" s="5"/>
      <c r="C226" s="5"/>
      <c r="D226" s="5"/>
      <c r="E226" s="40"/>
    </row>
    <row r="227" spans="2:5" ht="15.75">
      <c r="B227" s="5"/>
      <c r="C227" s="5"/>
      <c r="D227" s="5"/>
      <c r="E227" s="40"/>
    </row>
    <row r="228" spans="2:5" ht="15.75">
      <c r="B228" s="5"/>
      <c r="C228" s="5"/>
      <c r="D228" s="5"/>
      <c r="E228" s="40"/>
    </row>
    <row r="229" spans="2:5" ht="15.75">
      <c r="B229" s="5"/>
      <c r="C229" s="5"/>
      <c r="D229" s="5"/>
      <c r="E229" s="40"/>
    </row>
    <row r="230" spans="2:5" ht="15.75">
      <c r="B230" s="5"/>
      <c r="C230" s="5"/>
      <c r="D230" s="5"/>
      <c r="E230" s="40"/>
    </row>
    <row r="231" spans="2:5" ht="15.75">
      <c r="B231" s="5"/>
      <c r="C231" s="5"/>
      <c r="D231" s="5"/>
      <c r="E231" s="40"/>
    </row>
    <row r="232" spans="2:5" ht="15.75">
      <c r="B232" s="5"/>
      <c r="C232" s="5"/>
      <c r="D232" s="5"/>
      <c r="E232" s="40"/>
    </row>
    <row r="233" spans="2:5" ht="15.75">
      <c r="B233" s="5"/>
      <c r="C233" s="5"/>
      <c r="D233" s="5"/>
      <c r="E233" s="40"/>
    </row>
    <row r="234" spans="2:5" ht="15.75">
      <c r="B234" s="5"/>
      <c r="C234" s="5"/>
      <c r="D234" s="5"/>
      <c r="E234" s="40"/>
    </row>
    <row r="235" spans="2:5" ht="15.75">
      <c r="B235" s="5"/>
      <c r="C235" s="5"/>
      <c r="D235" s="5"/>
      <c r="E235" s="40"/>
    </row>
    <row r="236" spans="2:5" ht="15.75">
      <c r="B236" s="5"/>
      <c r="C236" s="5"/>
      <c r="D236" s="5"/>
      <c r="E236" s="40"/>
    </row>
    <row r="237" spans="2:5" ht="15.75">
      <c r="B237" s="5"/>
      <c r="C237" s="5"/>
      <c r="D237" s="5"/>
      <c r="E237" s="40"/>
    </row>
    <row r="238" spans="2:5" ht="15.75">
      <c r="B238" s="5"/>
      <c r="C238" s="5"/>
      <c r="D238" s="5"/>
      <c r="E238" s="40"/>
    </row>
    <row r="239" spans="2:5" ht="15.75">
      <c r="B239" s="5"/>
      <c r="C239" s="5"/>
      <c r="D239" s="5"/>
      <c r="E239" s="40"/>
    </row>
    <row r="240" spans="2:5" ht="15.75">
      <c r="B240" s="5"/>
      <c r="C240" s="5"/>
      <c r="D240" s="5"/>
      <c r="E240" s="40"/>
    </row>
    <row r="241" spans="2:5" ht="15.75">
      <c r="B241" s="5"/>
      <c r="C241" s="5"/>
      <c r="D241" s="5"/>
      <c r="E241" s="40"/>
    </row>
    <row r="242" spans="2:5" ht="15.75">
      <c r="B242" s="5"/>
      <c r="C242" s="5"/>
      <c r="D242" s="5"/>
      <c r="E242" s="40"/>
    </row>
    <row r="243" spans="2:5" ht="15.75">
      <c r="B243" s="5"/>
      <c r="C243" s="5"/>
      <c r="D243" s="5"/>
      <c r="E243" s="40"/>
    </row>
    <row r="244" spans="2:5" ht="15.75">
      <c r="B244" s="5"/>
      <c r="C244" s="5"/>
      <c r="D244" s="5"/>
      <c r="E244" s="40"/>
    </row>
    <row r="245" spans="2:5" ht="15.75">
      <c r="B245" s="5"/>
      <c r="C245" s="5"/>
      <c r="D245" s="5"/>
      <c r="E245" s="40"/>
    </row>
    <row r="246" spans="2:5" ht="15.75">
      <c r="B246" s="5"/>
      <c r="C246" s="5"/>
      <c r="D246" s="5"/>
      <c r="E246" s="40"/>
    </row>
    <row r="247" spans="2:5" ht="15.75">
      <c r="B247" s="5"/>
      <c r="C247" s="5"/>
      <c r="D247" s="5"/>
      <c r="E247" s="40"/>
    </row>
    <row r="248" spans="2:5" ht="15.75">
      <c r="B248" s="5"/>
      <c r="C248" s="5"/>
      <c r="D248" s="5"/>
      <c r="E248" s="40"/>
    </row>
    <row r="249" spans="2:5" ht="15.75">
      <c r="B249" s="5"/>
      <c r="C249" s="5"/>
      <c r="D249" s="5"/>
      <c r="E249" s="40"/>
    </row>
    <row r="250" spans="2:5" ht="15.75">
      <c r="B250" s="5"/>
      <c r="C250" s="5"/>
      <c r="D250" s="5"/>
      <c r="E250" s="40"/>
    </row>
    <row r="251" spans="2:5" ht="15.75">
      <c r="B251" s="5"/>
      <c r="C251" s="5"/>
      <c r="D251" s="5"/>
      <c r="E251" s="40"/>
    </row>
    <row r="252" spans="2:5" ht="15.75">
      <c r="B252" s="5"/>
      <c r="C252" s="5"/>
      <c r="D252" s="5"/>
      <c r="E252" s="40"/>
    </row>
    <row r="253" spans="2:5" ht="15.75">
      <c r="B253" s="5"/>
      <c r="C253" s="5"/>
      <c r="D253" s="5"/>
      <c r="E253" s="40"/>
    </row>
    <row r="254" spans="2:5" ht="15.75">
      <c r="B254" s="5"/>
      <c r="C254" s="5"/>
      <c r="D254" s="5"/>
      <c r="E254" s="40"/>
    </row>
    <row r="255" spans="2:5" ht="15.75">
      <c r="B255" s="5"/>
      <c r="C255" s="5"/>
      <c r="D255" s="5"/>
      <c r="E255" s="40"/>
    </row>
    <row r="256" spans="2:5" ht="15.75">
      <c r="B256" s="5"/>
      <c r="C256" s="5"/>
      <c r="D256" s="5"/>
      <c r="E256" s="40"/>
    </row>
    <row r="257" spans="2:5" ht="15.75">
      <c r="B257" s="5"/>
      <c r="C257" s="5"/>
      <c r="D257" s="5"/>
      <c r="E257" s="40"/>
    </row>
    <row r="258" spans="2:5" ht="15.75">
      <c r="B258" s="5"/>
      <c r="C258" s="5"/>
      <c r="D258" s="5"/>
      <c r="E258" s="40"/>
    </row>
    <row r="259" spans="2:5" ht="15.75">
      <c r="B259" s="5"/>
      <c r="C259" s="5"/>
      <c r="D259" s="5"/>
      <c r="E259" s="40"/>
    </row>
    <row r="260" spans="2:5" ht="15.75">
      <c r="B260" s="5"/>
      <c r="C260" s="5"/>
      <c r="D260" s="5"/>
      <c r="E260" s="40"/>
    </row>
    <row r="261" spans="2:5" ht="15.75">
      <c r="B261" s="5"/>
      <c r="C261" s="5"/>
      <c r="D261" s="5"/>
      <c r="E261" s="40"/>
    </row>
    <row r="262" spans="2:5" ht="15.75">
      <c r="B262" s="5"/>
      <c r="C262" s="5"/>
      <c r="D262" s="5"/>
      <c r="E262" s="40"/>
    </row>
    <row r="263" spans="2:5" ht="15.75">
      <c r="B263" s="5"/>
      <c r="C263" s="5"/>
      <c r="D263" s="5"/>
      <c r="E263" s="40"/>
    </row>
    <row r="264" spans="2:5" ht="15.75">
      <c r="B264" s="5"/>
      <c r="C264" s="5"/>
      <c r="D264" s="5"/>
      <c r="E264" s="40"/>
    </row>
    <row r="265" spans="2:5" ht="15.75">
      <c r="B265" s="5"/>
      <c r="C265" s="5"/>
      <c r="D265" s="5"/>
      <c r="E265" s="40"/>
    </row>
    <row r="266" spans="2:5" ht="15.75">
      <c r="B266" s="5"/>
      <c r="C266" s="5"/>
      <c r="D266" s="5"/>
      <c r="E266" s="40"/>
    </row>
    <row r="267" spans="2:5" ht="15.75">
      <c r="B267" s="5"/>
      <c r="C267" s="5"/>
      <c r="D267" s="5"/>
      <c r="E267" s="40"/>
    </row>
    <row r="268" spans="2:5" ht="15.75">
      <c r="B268" s="5"/>
      <c r="C268" s="5"/>
      <c r="D268" s="5"/>
      <c r="E268" s="40"/>
    </row>
    <row r="269" spans="2:5" ht="15.75">
      <c r="B269" s="5"/>
      <c r="C269" s="5"/>
      <c r="D269" s="5"/>
      <c r="E269" s="40"/>
    </row>
    <row r="270" spans="2:5" ht="15.75">
      <c r="B270" s="5"/>
      <c r="C270" s="5"/>
      <c r="D270" s="5"/>
      <c r="E270" s="40"/>
    </row>
    <row r="271" spans="2:5" ht="15.75">
      <c r="B271" s="5"/>
      <c r="C271" s="5"/>
      <c r="D271" s="5"/>
      <c r="E271" s="40"/>
    </row>
    <row r="272" spans="2:5" ht="15.75">
      <c r="B272" s="5"/>
      <c r="C272" s="5"/>
      <c r="D272" s="5"/>
      <c r="E272" s="40"/>
    </row>
    <row r="273" spans="2:5" ht="15.75">
      <c r="B273" s="5"/>
      <c r="C273" s="5"/>
      <c r="D273" s="5"/>
      <c r="E273" s="40"/>
    </row>
    <row r="274" spans="2:5" ht="15.75">
      <c r="B274" s="5"/>
      <c r="C274" s="5"/>
      <c r="D274" s="5"/>
      <c r="E274" s="40"/>
    </row>
    <row r="275" spans="2:5" ht="15.75">
      <c r="B275" s="5"/>
      <c r="C275" s="5"/>
      <c r="D275" s="5"/>
      <c r="E275" s="40"/>
    </row>
    <row r="276" spans="2:5" ht="15.75">
      <c r="B276" s="5"/>
      <c r="C276" s="5"/>
      <c r="D276" s="5"/>
      <c r="E276" s="40"/>
    </row>
    <row r="277" spans="2:5" ht="15.75">
      <c r="B277" s="5"/>
      <c r="C277" s="5"/>
      <c r="D277" s="5"/>
      <c r="E277" s="40"/>
    </row>
    <row r="278" spans="2:5" ht="15.75">
      <c r="B278" s="5"/>
      <c r="C278" s="5"/>
      <c r="D278" s="5"/>
      <c r="E278" s="40"/>
    </row>
    <row r="279" spans="2:5" ht="15.75">
      <c r="B279" s="5"/>
      <c r="C279" s="5"/>
      <c r="D279" s="5"/>
      <c r="E279" s="40"/>
    </row>
    <row r="280" spans="2:5" ht="15.75">
      <c r="B280" s="5"/>
      <c r="C280" s="5"/>
      <c r="D280" s="5"/>
      <c r="E280" s="40"/>
    </row>
    <row r="281" spans="2:5" ht="15.75">
      <c r="B281" s="5"/>
      <c r="C281" s="5"/>
      <c r="D281" s="5"/>
      <c r="E281" s="40"/>
    </row>
    <row r="282" spans="2:5" ht="15.75">
      <c r="B282" s="5"/>
      <c r="C282" s="5"/>
      <c r="D282" s="5"/>
      <c r="E282" s="40"/>
    </row>
    <row r="283" spans="2:5" ht="15.75">
      <c r="B283" s="5"/>
      <c r="C283" s="5"/>
      <c r="D283" s="5"/>
      <c r="E283" s="40"/>
    </row>
    <row r="284" spans="2:5" ht="15.75">
      <c r="B284" s="5"/>
      <c r="C284" s="5"/>
      <c r="D284" s="5"/>
      <c r="E284" s="40"/>
    </row>
    <row r="285" spans="2:5" ht="15.75">
      <c r="B285" s="5"/>
      <c r="C285" s="5"/>
      <c r="D285" s="5"/>
      <c r="E285" s="40"/>
    </row>
    <row r="286" spans="2:5" ht="15.75">
      <c r="B286" s="5"/>
      <c r="C286" s="5"/>
      <c r="D286" s="5"/>
      <c r="E286" s="40"/>
    </row>
    <row r="287" spans="2:5" ht="15.75">
      <c r="B287" s="5"/>
      <c r="C287" s="5"/>
      <c r="D287" s="5"/>
      <c r="E287" s="40"/>
    </row>
    <row r="288" spans="2:5" ht="15.75">
      <c r="B288" s="5"/>
      <c r="C288" s="5"/>
      <c r="D288" s="5"/>
      <c r="E288" s="40"/>
    </row>
    <row r="289" spans="2:5" ht="15.75">
      <c r="B289" s="5"/>
      <c r="C289" s="5"/>
      <c r="D289" s="5"/>
      <c r="E289" s="40"/>
    </row>
    <row r="290" spans="2:5" ht="15.75">
      <c r="B290" s="5"/>
      <c r="C290" s="5"/>
      <c r="D290" s="5"/>
      <c r="E290" s="40"/>
    </row>
    <row r="291" spans="2:5" ht="15.75">
      <c r="B291" s="5"/>
      <c r="C291" s="5"/>
      <c r="D291" s="5"/>
      <c r="E291" s="40"/>
    </row>
    <row r="292" spans="2:5" ht="15.75">
      <c r="B292" s="5"/>
      <c r="C292" s="5"/>
      <c r="D292" s="5"/>
      <c r="E292" s="40"/>
    </row>
    <row r="293" spans="2:5" ht="15.75">
      <c r="B293" s="5"/>
      <c r="C293" s="5"/>
      <c r="D293" s="5"/>
      <c r="E293" s="40"/>
    </row>
    <row r="294" spans="2:5" ht="15.75">
      <c r="B294" s="5"/>
      <c r="C294" s="5"/>
      <c r="D294" s="5"/>
      <c r="E294" s="40"/>
    </row>
    <row r="295" spans="2:5" ht="15.75">
      <c r="B295" s="5"/>
      <c r="C295" s="5"/>
      <c r="D295" s="5"/>
      <c r="E295" s="40"/>
    </row>
    <row r="296" spans="2:5" ht="15.75">
      <c r="B296" s="5"/>
      <c r="C296" s="5"/>
      <c r="D296" s="5"/>
      <c r="E296" s="40"/>
    </row>
  </sheetData>
  <sheetProtection/>
  <mergeCells count="8">
    <mergeCell ref="D11:E11"/>
    <mergeCell ref="A18:E18"/>
    <mergeCell ref="B1:E1"/>
    <mergeCell ref="B2:E2"/>
    <mergeCell ref="B3:E3"/>
    <mergeCell ref="B4:E4"/>
    <mergeCell ref="B5:E5"/>
    <mergeCell ref="A9:E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339"/>
  <sheetViews>
    <sheetView zoomScalePageLayoutView="0" workbookViewId="0" topLeftCell="A1">
      <selection activeCell="K15" sqref="K15"/>
    </sheetView>
  </sheetViews>
  <sheetFormatPr defaultColWidth="9.00390625" defaultRowHeight="12.75"/>
  <cols>
    <col min="1" max="1" width="53.875" style="23" customWidth="1"/>
    <col min="2" max="2" width="9.75390625" style="6" customWidth="1"/>
    <col min="3" max="3" width="17.125" style="6" customWidth="1"/>
    <col min="4" max="4" width="17.375" style="6" customWidth="1"/>
    <col min="5" max="5" width="9.875" style="42" customWidth="1"/>
    <col min="6" max="6" width="11.125" style="5" customWidth="1"/>
    <col min="7" max="8" width="9.125" style="5" customWidth="1"/>
    <col min="9" max="9" width="10.125" style="5" bestFit="1" customWidth="1"/>
    <col min="10" max="16384" width="9.125" style="5" customWidth="1"/>
  </cols>
  <sheetData>
    <row r="1" spans="1:5" s="4" customFormat="1" ht="15">
      <c r="A1" s="25"/>
      <c r="B1" s="90" t="s">
        <v>151</v>
      </c>
      <c r="C1" s="90"/>
      <c r="D1" s="90"/>
      <c r="E1" s="90"/>
    </row>
    <row r="2" spans="1:5" s="4" customFormat="1" ht="15">
      <c r="A2" s="25"/>
      <c r="B2" s="90" t="s">
        <v>152</v>
      </c>
      <c r="C2" s="90"/>
      <c r="D2" s="90"/>
      <c r="E2" s="90"/>
    </row>
    <row r="3" spans="1:5" s="4" customFormat="1" ht="15">
      <c r="A3" s="25"/>
      <c r="B3" s="90" t="s">
        <v>153</v>
      </c>
      <c r="C3" s="90"/>
      <c r="D3" s="90"/>
      <c r="E3" s="90"/>
    </row>
    <row r="4" spans="1:5" s="4" customFormat="1" ht="15">
      <c r="A4" s="25"/>
      <c r="B4" s="90" t="s">
        <v>117</v>
      </c>
      <c r="C4" s="90"/>
      <c r="D4" s="90"/>
      <c r="E4" s="90"/>
    </row>
    <row r="5" spans="1:5" s="4" customFormat="1" ht="15">
      <c r="A5" s="25"/>
      <c r="B5" s="91" t="s">
        <v>649</v>
      </c>
      <c r="C5" s="91"/>
      <c r="D5" s="91"/>
      <c r="E5" s="91"/>
    </row>
    <row r="6" spans="1:5" s="4" customFormat="1" ht="15">
      <c r="A6" s="25"/>
      <c r="B6" s="32"/>
      <c r="C6" s="32"/>
      <c r="D6" s="32"/>
      <c r="E6" s="32"/>
    </row>
    <row r="7" spans="1:5" s="4" customFormat="1" ht="15">
      <c r="A7" s="25"/>
      <c r="B7" s="32"/>
      <c r="C7" s="32"/>
      <c r="D7" s="32"/>
      <c r="E7" s="32"/>
    </row>
    <row r="8" spans="3:5" ht="15.75">
      <c r="C8" s="1"/>
      <c r="D8" s="1"/>
      <c r="E8" s="1"/>
    </row>
    <row r="9" spans="1:5" ht="42" customHeight="1">
      <c r="A9" s="92" t="s">
        <v>495</v>
      </c>
      <c r="B9" s="92"/>
      <c r="C9" s="92"/>
      <c r="D9" s="92"/>
      <c r="E9" s="92"/>
    </row>
    <row r="10" spans="1:5" ht="24.75" customHeight="1">
      <c r="A10" s="33"/>
      <c r="B10" s="33"/>
      <c r="C10" s="33"/>
      <c r="D10" s="33"/>
      <c r="E10" s="33"/>
    </row>
    <row r="11" spans="4:5" ht="15.75">
      <c r="D11" s="88" t="s">
        <v>136</v>
      </c>
      <c r="E11" s="88"/>
    </row>
    <row r="12" spans="1:5" s="8" customFormat="1" ht="47.25">
      <c r="A12" s="24" t="s">
        <v>133</v>
      </c>
      <c r="B12" s="7" t="s">
        <v>40</v>
      </c>
      <c r="C12" s="7" t="s">
        <v>176</v>
      </c>
      <c r="D12" s="7" t="s">
        <v>348</v>
      </c>
      <c r="E12" s="36" t="s">
        <v>154</v>
      </c>
    </row>
    <row r="13" spans="1:5" s="8" customFormat="1" ht="15.75">
      <c r="A13" s="24">
        <v>1</v>
      </c>
      <c r="B13" s="9">
        <v>2</v>
      </c>
      <c r="C13" s="7">
        <v>3</v>
      </c>
      <c r="D13" s="7">
        <v>4</v>
      </c>
      <c r="E13" s="36">
        <v>5</v>
      </c>
    </row>
    <row r="14" spans="1:5" s="11" customFormat="1" ht="15.75">
      <c r="A14" s="26" t="s">
        <v>41</v>
      </c>
      <c r="B14" s="10" t="s">
        <v>122</v>
      </c>
      <c r="C14" s="21">
        <f>C15+C16+C17+C20+C21+C18+C19</f>
        <v>172020600</v>
      </c>
      <c r="D14" s="21">
        <f>D15+D16+D17+D20+D21+D18+D19</f>
        <v>27961536.000000004</v>
      </c>
      <c r="E14" s="37">
        <f>D14/C14*100</f>
        <v>16.254760185698693</v>
      </c>
    </row>
    <row r="15" spans="1:5" s="11" customFormat="1" ht="50.25" customHeight="1">
      <c r="A15" s="27" t="s">
        <v>82</v>
      </c>
      <c r="B15" s="12" t="s">
        <v>59</v>
      </c>
      <c r="C15" s="22">
        <v>5436000</v>
      </c>
      <c r="D15" s="22">
        <v>801270.42</v>
      </c>
      <c r="E15" s="38">
        <f aca="true" t="shared" si="0" ref="E15:E59">D15/C15*100</f>
        <v>14.740073951434878</v>
      </c>
    </row>
    <row r="16" spans="1:5" ht="48" customHeight="1">
      <c r="A16" s="27" t="s">
        <v>26</v>
      </c>
      <c r="B16" s="12" t="s">
        <v>42</v>
      </c>
      <c r="C16" s="22">
        <v>121217000</v>
      </c>
      <c r="D16" s="22">
        <v>20251697.87</v>
      </c>
      <c r="E16" s="38">
        <f t="shared" si="0"/>
        <v>16.706978286873955</v>
      </c>
    </row>
    <row r="17" spans="1:5" ht="15.75" hidden="1">
      <c r="A17" s="27" t="s">
        <v>156</v>
      </c>
      <c r="B17" s="12" t="s">
        <v>155</v>
      </c>
      <c r="C17" s="22"/>
      <c r="D17" s="22">
        <v>0</v>
      </c>
      <c r="E17" s="38" t="e">
        <f t="shared" si="0"/>
        <v>#DIV/0!</v>
      </c>
    </row>
    <row r="18" spans="1:5" ht="15.75">
      <c r="A18" s="27" t="s">
        <v>156</v>
      </c>
      <c r="B18" s="12" t="s">
        <v>155</v>
      </c>
      <c r="C18" s="22">
        <v>5500</v>
      </c>
      <c r="D18" s="22">
        <v>0</v>
      </c>
      <c r="E18" s="38">
        <f t="shared" si="0"/>
        <v>0</v>
      </c>
    </row>
    <row r="19" spans="1:5" ht="21" customHeight="1">
      <c r="A19" s="51" t="s">
        <v>394</v>
      </c>
      <c r="B19" s="12" t="s">
        <v>395</v>
      </c>
      <c r="C19" s="22">
        <v>2400000</v>
      </c>
      <c r="D19" s="22">
        <v>0</v>
      </c>
      <c r="E19" s="38">
        <f>D19/C19*100</f>
        <v>0</v>
      </c>
    </row>
    <row r="20" spans="1:5" ht="15.75">
      <c r="A20" s="27" t="s">
        <v>131</v>
      </c>
      <c r="B20" s="12" t="s">
        <v>0</v>
      </c>
      <c r="C20" s="22">
        <v>1000000</v>
      </c>
      <c r="D20" s="22">
        <v>0</v>
      </c>
      <c r="E20" s="38">
        <f t="shared" si="0"/>
        <v>0</v>
      </c>
    </row>
    <row r="21" spans="1:5" ht="15.75">
      <c r="A21" s="27" t="s">
        <v>17</v>
      </c>
      <c r="B21" s="12" t="s">
        <v>1</v>
      </c>
      <c r="C21" s="22">
        <v>41962100</v>
      </c>
      <c r="D21" s="22">
        <v>6908567.71</v>
      </c>
      <c r="E21" s="38">
        <f t="shared" si="0"/>
        <v>16.46382738232834</v>
      </c>
    </row>
    <row r="22" spans="1:5" s="11" customFormat="1" ht="15.75">
      <c r="A22" s="26" t="s">
        <v>28</v>
      </c>
      <c r="B22" s="10" t="s">
        <v>29</v>
      </c>
      <c r="C22" s="21">
        <f>C23</f>
        <v>2837000</v>
      </c>
      <c r="D22" s="21">
        <f>D23</f>
        <v>709250</v>
      </c>
      <c r="E22" s="37">
        <f t="shared" si="0"/>
        <v>25</v>
      </c>
    </row>
    <row r="23" spans="1:5" ht="15.75">
      <c r="A23" s="27" t="s">
        <v>31</v>
      </c>
      <c r="B23" s="12" t="s">
        <v>30</v>
      </c>
      <c r="C23" s="22">
        <v>2837000</v>
      </c>
      <c r="D23" s="22">
        <v>709250</v>
      </c>
      <c r="E23" s="38">
        <f t="shared" si="0"/>
        <v>25</v>
      </c>
    </row>
    <row r="24" spans="1:5" s="11" customFormat="1" ht="33" customHeight="1">
      <c r="A24" s="26" t="s">
        <v>43</v>
      </c>
      <c r="B24" s="10" t="s">
        <v>44</v>
      </c>
      <c r="C24" s="21">
        <f>C25</f>
        <v>8460000</v>
      </c>
      <c r="D24" s="21">
        <f>D25</f>
        <v>1203661</v>
      </c>
      <c r="E24" s="37">
        <f t="shared" si="0"/>
        <v>14.227671394799055</v>
      </c>
    </row>
    <row r="25" spans="1:5" ht="47.25" customHeight="1">
      <c r="A25" s="27" t="s">
        <v>346</v>
      </c>
      <c r="B25" s="12" t="s">
        <v>12</v>
      </c>
      <c r="C25" s="22">
        <v>8460000</v>
      </c>
      <c r="D25" s="22">
        <v>1203661</v>
      </c>
      <c r="E25" s="38">
        <f t="shared" si="0"/>
        <v>14.227671394799055</v>
      </c>
    </row>
    <row r="26" spans="1:5" s="11" customFormat="1" ht="15.75">
      <c r="A26" s="26" t="s">
        <v>45</v>
      </c>
      <c r="B26" s="10" t="s">
        <v>46</v>
      </c>
      <c r="C26" s="21">
        <f>C27+C28+C29+C30</f>
        <v>167596886</v>
      </c>
      <c r="D26" s="21">
        <f>D27+D28+D29+D30</f>
        <v>20563726.5</v>
      </c>
      <c r="E26" s="37">
        <f t="shared" si="0"/>
        <v>12.269754522766013</v>
      </c>
    </row>
    <row r="27" spans="1:5" ht="15.75">
      <c r="A27" s="27" t="s">
        <v>20</v>
      </c>
      <c r="B27" s="12" t="s">
        <v>19</v>
      </c>
      <c r="C27" s="22">
        <v>8949300</v>
      </c>
      <c r="D27" s="22">
        <v>1575600</v>
      </c>
      <c r="E27" s="38">
        <f t="shared" si="0"/>
        <v>17.60584626730582</v>
      </c>
    </row>
    <row r="28" spans="1:5" ht="15.75">
      <c r="A28" s="27" t="s">
        <v>158</v>
      </c>
      <c r="B28" s="12" t="s">
        <v>157</v>
      </c>
      <c r="C28" s="22">
        <v>12300000</v>
      </c>
      <c r="D28" s="22">
        <v>1924361.12</v>
      </c>
      <c r="E28" s="38">
        <f t="shared" si="0"/>
        <v>15.645212357723578</v>
      </c>
    </row>
    <row r="29" spans="1:5" ht="15.75">
      <c r="A29" s="27" t="s">
        <v>102</v>
      </c>
      <c r="B29" s="12" t="s">
        <v>53</v>
      </c>
      <c r="C29" s="22">
        <v>132547586</v>
      </c>
      <c r="D29" s="22">
        <v>14965481.4</v>
      </c>
      <c r="E29" s="38">
        <f t="shared" si="0"/>
        <v>11.290648024325392</v>
      </c>
    </row>
    <row r="30" spans="1:5" ht="20.25" customHeight="1">
      <c r="A30" s="27" t="s">
        <v>47</v>
      </c>
      <c r="B30" s="12" t="s">
        <v>64</v>
      </c>
      <c r="C30" s="22">
        <v>13800000</v>
      </c>
      <c r="D30" s="22">
        <v>2098283.98</v>
      </c>
      <c r="E30" s="38">
        <f t="shared" si="0"/>
        <v>15.204956376811593</v>
      </c>
    </row>
    <row r="31" spans="1:5" s="11" customFormat="1" ht="15.75">
      <c r="A31" s="26" t="s">
        <v>24</v>
      </c>
      <c r="B31" s="10" t="s">
        <v>22</v>
      </c>
      <c r="C31" s="21">
        <f>C32+C33+C34+C35</f>
        <v>89152399.36</v>
      </c>
      <c r="D31" s="21">
        <f>D32+D33+D34+D35</f>
        <v>14820189.76</v>
      </c>
      <c r="E31" s="37">
        <f t="shared" si="0"/>
        <v>16.623433431281686</v>
      </c>
    </row>
    <row r="32" spans="1:5" s="11" customFormat="1" ht="15.75">
      <c r="A32" s="27" t="s">
        <v>79</v>
      </c>
      <c r="B32" s="12" t="s">
        <v>78</v>
      </c>
      <c r="C32" s="22">
        <v>2520000</v>
      </c>
      <c r="D32" s="22">
        <v>333082.55</v>
      </c>
      <c r="E32" s="38">
        <f t="shared" si="0"/>
        <v>13.217561507936507</v>
      </c>
    </row>
    <row r="33" spans="1:5" ht="15.75">
      <c r="A33" s="27" t="s">
        <v>25</v>
      </c>
      <c r="B33" s="12" t="s">
        <v>23</v>
      </c>
      <c r="C33" s="22">
        <v>26679878.29</v>
      </c>
      <c r="D33" s="22">
        <v>1153250.04</v>
      </c>
      <c r="E33" s="38">
        <f t="shared" si="0"/>
        <v>4.32254610558795</v>
      </c>
    </row>
    <row r="34" spans="1:5" ht="15.75">
      <c r="A34" s="27" t="s">
        <v>77</v>
      </c>
      <c r="B34" s="12" t="s">
        <v>76</v>
      </c>
      <c r="C34" s="22">
        <v>50852521.07</v>
      </c>
      <c r="D34" s="22">
        <v>4233857.17</v>
      </c>
      <c r="E34" s="38">
        <f t="shared" si="0"/>
        <v>8.32575668012992</v>
      </c>
    </row>
    <row r="35" spans="1:5" ht="31.5">
      <c r="A35" s="27" t="s">
        <v>67</v>
      </c>
      <c r="B35" s="12" t="s">
        <v>66</v>
      </c>
      <c r="C35" s="22">
        <v>9100000</v>
      </c>
      <c r="D35" s="22">
        <v>9100000</v>
      </c>
      <c r="E35" s="38">
        <f t="shared" si="0"/>
        <v>100</v>
      </c>
    </row>
    <row r="36" spans="1:5" s="11" customFormat="1" ht="15.75">
      <c r="A36" s="26" t="s">
        <v>191</v>
      </c>
      <c r="B36" s="10" t="s">
        <v>193</v>
      </c>
      <c r="C36" s="21">
        <f>C37</f>
        <v>8016000</v>
      </c>
      <c r="D36" s="21">
        <f>D37</f>
        <v>0</v>
      </c>
      <c r="E36" s="37">
        <v>0</v>
      </c>
    </row>
    <row r="37" spans="1:5" ht="15.75">
      <c r="A37" s="27" t="s">
        <v>192</v>
      </c>
      <c r="B37" s="12" t="s">
        <v>194</v>
      </c>
      <c r="C37" s="22">
        <v>8016000</v>
      </c>
      <c r="D37" s="22">
        <v>0</v>
      </c>
      <c r="E37" s="38">
        <v>0</v>
      </c>
    </row>
    <row r="38" spans="1:5" ht="15.75">
      <c r="A38" s="26" t="s">
        <v>347</v>
      </c>
      <c r="B38" s="10" t="s">
        <v>123</v>
      </c>
      <c r="C38" s="21">
        <f>C39+C40+C41+C42+C43</f>
        <v>1430820958.6799998</v>
      </c>
      <c r="D38" s="21">
        <f>D39+D40+D41+D42+D43</f>
        <v>323372751.27000004</v>
      </c>
      <c r="E38" s="37">
        <f t="shared" si="0"/>
        <v>22.600504228588232</v>
      </c>
    </row>
    <row r="39" spans="1:5" ht="15.75">
      <c r="A39" s="27" t="s">
        <v>127</v>
      </c>
      <c r="B39" s="12" t="s">
        <v>124</v>
      </c>
      <c r="C39" s="22">
        <v>465096542.33</v>
      </c>
      <c r="D39" s="22">
        <v>108887520</v>
      </c>
      <c r="E39" s="38">
        <f t="shared" si="0"/>
        <v>23.411810256534014</v>
      </c>
    </row>
    <row r="40" spans="1:5" ht="15.75">
      <c r="A40" s="27" t="s">
        <v>128</v>
      </c>
      <c r="B40" s="12" t="s">
        <v>48</v>
      </c>
      <c r="C40" s="22">
        <v>751925531.99</v>
      </c>
      <c r="D40" s="22">
        <v>166566347.85</v>
      </c>
      <c r="E40" s="38">
        <f t="shared" si="0"/>
        <v>22.15197393406442</v>
      </c>
    </row>
    <row r="41" spans="1:5" ht="15.75">
      <c r="A41" s="27" t="s">
        <v>33</v>
      </c>
      <c r="B41" s="12" t="s">
        <v>32</v>
      </c>
      <c r="C41" s="22">
        <v>124227815.79</v>
      </c>
      <c r="D41" s="22">
        <v>35245829</v>
      </c>
      <c r="E41" s="38">
        <f t="shared" si="0"/>
        <v>28.371930051141725</v>
      </c>
    </row>
    <row r="42" spans="1:5" ht="15.75">
      <c r="A42" s="27" t="s">
        <v>73</v>
      </c>
      <c r="B42" s="12" t="s">
        <v>49</v>
      </c>
      <c r="C42" s="22">
        <v>14733000</v>
      </c>
      <c r="D42" s="22">
        <v>3303000</v>
      </c>
      <c r="E42" s="38">
        <f t="shared" si="0"/>
        <v>22.419059254734268</v>
      </c>
    </row>
    <row r="43" spans="1:5" ht="15.75">
      <c r="A43" s="27" t="s">
        <v>50</v>
      </c>
      <c r="B43" s="12" t="s">
        <v>51</v>
      </c>
      <c r="C43" s="22">
        <v>74838068.57</v>
      </c>
      <c r="D43" s="22">
        <v>9370054.42</v>
      </c>
      <c r="E43" s="38">
        <f t="shared" si="0"/>
        <v>12.520438593676017</v>
      </c>
    </row>
    <row r="44" spans="1:5" ht="15.75">
      <c r="A44" s="26" t="s">
        <v>83</v>
      </c>
      <c r="B44" s="10" t="s">
        <v>125</v>
      </c>
      <c r="C44" s="21">
        <f>C45</f>
        <v>117408165.84</v>
      </c>
      <c r="D44" s="21">
        <f>D45</f>
        <v>25605950</v>
      </c>
      <c r="E44" s="37">
        <f t="shared" si="0"/>
        <v>21.809343342348903</v>
      </c>
    </row>
    <row r="45" spans="1:5" ht="15.75">
      <c r="A45" s="27" t="s">
        <v>52</v>
      </c>
      <c r="B45" s="12" t="s">
        <v>126</v>
      </c>
      <c r="C45" s="22">
        <v>117408165.84</v>
      </c>
      <c r="D45" s="22">
        <v>25605950</v>
      </c>
      <c r="E45" s="38">
        <f t="shared" si="0"/>
        <v>21.809343342348903</v>
      </c>
    </row>
    <row r="46" spans="1:5" s="11" customFormat="1" ht="15.75">
      <c r="A46" s="26" t="s">
        <v>130</v>
      </c>
      <c r="B46" s="10" t="s">
        <v>54</v>
      </c>
      <c r="C46" s="21">
        <f>C47+C48+C49</f>
        <v>143064038.87</v>
      </c>
      <c r="D46" s="21">
        <f>D47+D48+D49</f>
        <v>15501854.66</v>
      </c>
      <c r="E46" s="37">
        <f t="shared" si="0"/>
        <v>10.835605357182937</v>
      </c>
    </row>
    <row r="47" spans="1:5" s="11" customFormat="1" ht="15.75">
      <c r="A47" s="27" t="s">
        <v>87</v>
      </c>
      <c r="B47" s="12" t="s">
        <v>86</v>
      </c>
      <c r="C47" s="22">
        <v>3281000</v>
      </c>
      <c r="D47" s="22">
        <v>700881.66</v>
      </c>
      <c r="E47" s="38">
        <f t="shared" si="0"/>
        <v>21.361830539469675</v>
      </c>
    </row>
    <row r="48" spans="1:5" ht="15.75">
      <c r="A48" s="27" t="s">
        <v>55</v>
      </c>
      <c r="B48" s="12" t="s">
        <v>56</v>
      </c>
      <c r="C48" s="22">
        <v>7105544.29</v>
      </c>
      <c r="D48" s="22">
        <v>0</v>
      </c>
      <c r="E48" s="38">
        <f t="shared" si="0"/>
        <v>0</v>
      </c>
    </row>
    <row r="49" spans="1:5" ht="15.75">
      <c r="A49" s="27" t="s">
        <v>27</v>
      </c>
      <c r="B49" s="12" t="s">
        <v>57</v>
      </c>
      <c r="C49" s="22">
        <v>132677494.58</v>
      </c>
      <c r="D49" s="22">
        <v>14800973</v>
      </c>
      <c r="E49" s="38">
        <f t="shared" si="0"/>
        <v>11.15560181992698</v>
      </c>
    </row>
    <row r="50" spans="1:5" s="11" customFormat="1" ht="15.75">
      <c r="A50" s="26" t="s">
        <v>2</v>
      </c>
      <c r="B50" s="10" t="s">
        <v>58</v>
      </c>
      <c r="C50" s="21">
        <f>C51</f>
        <v>48307000</v>
      </c>
      <c r="D50" s="21">
        <f>D51</f>
        <v>10576400</v>
      </c>
      <c r="E50" s="37">
        <f t="shared" si="0"/>
        <v>21.89413542550769</v>
      </c>
    </row>
    <row r="51" spans="1:5" ht="15.75">
      <c r="A51" s="27" t="s">
        <v>4</v>
      </c>
      <c r="B51" s="12" t="s">
        <v>3</v>
      </c>
      <c r="C51" s="22">
        <v>48307000</v>
      </c>
      <c r="D51" s="22">
        <v>10576400</v>
      </c>
      <c r="E51" s="38">
        <f t="shared" si="0"/>
        <v>21.89413542550769</v>
      </c>
    </row>
    <row r="52" spans="1:5" s="11" customFormat="1" ht="15.75">
      <c r="A52" s="26" t="s">
        <v>6</v>
      </c>
      <c r="B52" s="10" t="s">
        <v>5</v>
      </c>
      <c r="C52" s="21">
        <f>C53+C54</f>
        <v>5480000</v>
      </c>
      <c r="D52" s="21">
        <f>D53+D54</f>
        <v>841602.54</v>
      </c>
      <c r="E52" s="37">
        <f t="shared" si="0"/>
        <v>15.357710583941605</v>
      </c>
    </row>
    <row r="53" spans="1:5" ht="15.75">
      <c r="A53" s="27" t="s">
        <v>134</v>
      </c>
      <c r="B53" s="12" t="s">
        <v>7</v>
      </c>
      <c r="C53" s="22">
        <v>4200000</v>
      </c>
      <c r="D53" s="22">
        <v>699993</v>
      </c>
      <c r="E53" s="38">
        <f t="shared" si="0"/>
        <v>16.6665</v>
      </c>
    </row>
    <row r="54" spans="1:5" ht="15.75">
      <c r="A54" s="27" t="s">
        <v>129</v>
      </c>
      <c r="B54" s="12" t="s">
        <v>8</v>
      </c>
      <c r="C54" s="22">
        <v>1280000</v>
      </c>
      <c r="D54" s="22">
        <v>141609.54</v>
      </c>
      <c r="E54" s="38">
        <f t="shared" si="0"/>
        <v>11.0632453125</v>
      </c>
    </row>
    <row r="55" spans="1:5" ht="47.25" customHeight="1">
      <c r="A55" s="26" t="s">
        <v>84</v>
      </c>
      <c r="B55" s="10" t="s">
        <v>9</v>
      </c>
      <c r="C55" s="21">
        <f>C56+C57+C58</f>
        <v>102073000</v>
      </c>
      <c r="D55" s="21">
        <f>D56+D57+D58</f>
        <v>26945050</v>
      </c>
      <c r="E55" s="37">
        <f t="shared" si="0"/>
        <v>26.397823126585873</v>
      </c>
    </row>
    <row r="56" spans="1:5" ht="50.25" customHeight="1">
      <c r="A56" s="27" t="s">
        <v>85</v>
      </c>
      <c r="B56" s="12" t="s">
        <v>88</v>
      </c>
      <c r="C56" s="22">
        <v>101873000</v>
      </c>
      <c r="D56" s="22">
        <v>26945050</v>
      </c>
      <c r="E56" s="38">
        <f t="shared" si="0"/>
        <v>26.44964809125087</v>
      </c>
    </row>
    <row r="57" spans="1:5" ht="15.75" hidden="1">
      <c r="A57" s="27" t="s">
        <v>38</v>
      </c>
      <c r="B57" s="12" t="s">
        <v>39</v>
      </c>
      <c r="C57" s="22"/>
      <c r="D57" s="22"/>
      <c r="E57" s="38" t="e">
        <f t="shared" si="0"/>
        <v>#DIV/0!</v>
      </c>
    </row>
    <row r="58" spans="1:5" ht="19.5" customHeight="1">
      <c r="A58" s="27" t="s">
        <v>108</v>
      </c>
      <c r="B58" s="12" t="s">
        <v>109</v>
      </c>
      <c r="C58" s="22">
        <v>200000</v>
      </c>
      <c r="D58" s="22">
        <v>0</v>
      </c>
      <c r="E58" s="38">
        <f t="shared" si="0"/>
        <v>0</v>
      </c>
    </row>
    <row r="59" spans="1:6" s="11" customFormat="1" ht="15.75">
      <c r="A59" s="26" t="s">
        <v>132</v>
      </c>
      <c r="B59" s="52"/>
      <c r="C59" s="21">
        <f>C55+C52+C50+C46+C44+C38+C31+C26+C24+C22+C14+C36</f>
        <v>2295236048.75</v>
      </c>
      <c r="D59" s="21">
        <f>D55+D52+D50+D46+D44+D38+D31+D26+D24+D22+D14+D36</f>
        <v>468101971.73</v>
      </c>
      <c r="E59" s="37">
        <f t="shared" si="0"/>
        <v>20.39450242971442</v>
      </c>
      <c r="F59" s="53"/>
    </row>
    <row r="60" spans="1:5" s="11" customFormat="1" ht="15.75">
      <c r="A60" s="28"/>
      <c r="B60" s="13"/>
      <c r="C60" s="13"/>
      <c r="D60" s="13"/>
      <c r="E60" s="39"/>
    </row>
    <row r="61" spans="1:5" s="4" customFormat="1" ht="15.75">
      <c r="A61" s="89"/>
      <c r="B61" s="89"/>
      <c r="C61" s="89"/>
      <c r="D61" s="89"/>
      <c r="E61" s="89"/>
    </row>
    <row r="62" spans="2:6" ht="15.75">
      <c r="B62" s="14"/>
      <c r="C62" s="14"/>
      <c r="D62" s="14"/>
      <c r="E62" s="40"/>
      <c r="F62" s="15"/>
    </row>
    <row r="63" spans="2:5" ht="15.75">
      <c r="B63" s="5"/>
      <c r="C63" s="5"/>
      <c r="D63" s="5"/>
      <c r="E63" s="41"/>
    </row>
    <row r="64" spans="2:5" ht="15.75">
      <c r="B64" s="5"/>
      <c r="C64" s="5"/>
      <c r="D64" s="5"/>
      <c r="E64" s="5"/>
    </row>
    <row r="65" spans="2:5" ht="15.75">
      <c r="B65" s="5"/>
      <c r="C65" s="5"/>
      <c r="D65" s="5"/>
      <c r="E65" s="41"/>
    </row>
    <row r="66" spans="2:5" ht="15.75">
      <c r="B66" s="5"/>
      <c r="C66" s="5"/>
      <c r="D66" s="5"/>
      <c r="E66" s="5"/>
    </row>
    <row r="67" spans="2:5" ht="15.75">
      <c r="B67" s="5"/>
      <c r="C67" s="5"/>
      <c r="D67" s="5"/>
      <c r="E67" s="5"/>
    </row>
    <row r="68" spans="2:5" ht="15.75">
      <c r="B68" s="5"/>
      <c r="C68" s="5"/>
      <c r="D68" s="5"/>
      <c r="E68" s="5"/>
    </row>
    <row r="69" spans="2:5" ht="15.75">
      <c r="B69" s="5"/>
      <c r="C69" s="5"/>
      <c r="D69" s="5"/>
      <c r="E69" s="5"/>
    </row>
    <row r="70" spans="2:5" ht="15.75">
      <c r="B70" s="5"/>
      <c r="C70" s="5"/>
      <c r="D70" s="5"/>
      <c r="E70" s="5"/>
    </row>
    <row r="71" spans="2:5" ht="15.75">
      <c r="B71" s="5"/>
      <c r="C71" s="5"/>
      <c r="D71" s="5"/>
      <c r="E71" s="5"/>
    </row>
    <row r="72" spans="2:5" ht="15.75">
      <c r="B72" s="5"/>
      <c r="C72" s="5"/>
      <c r="D72" s="5"/>
      <c r="E72" s="5"/>
    </row>
    <row r="73" spans="2:5" ht="15.75">
      <c r="B73" s="14"/>
      <c r="C73" s="14"/>
      <c r="D73" s="14"/>
      <c r="E73" s="15"/>
    </row>
    <row r="74" spans="2:5" ht="15.75">
      <c r="B74" s="14"/>
      <c r="C74" s="14"/>
      <c r="D74" s="14"/>
      <c r="E74" s="40"/>
    </row>
    <row r="75" spans="2:5" ht="15.75">
      <c r="B75" s="14"/>
      <c r="C75" s="14"/>
      <c r="D75" s="14"/>
      <c r="E75" s="40"/>
    </row>
    <row r="76" spans="2:5" ht="15.75">
      <c r="B76" s="14"/>
      <c r="C76" s="14"/>
      <c r="D76" s="14"/>
      <c r="E76" s="40"/>
    </row>
    <row r="77" spans="2:5" ht="15.75">
      <c r="B77" s="14"/>
      <c r="C77" s="14"/>
      <c r="D77" s="14"/>
      <c r="E77" s="40"/>
    </row>
    <row r="78" spans="2:5" ht="15.75">
      <c r="B78" s="14"/>
      <c r="C78" s="14"/>
      <c r="D78" s="14"/>
      <c r="E78" s="40"/>
    </row>
    <row r="79" spans="2:5" ht="15.75">
      <c r="B79" s="14"/>
      <c r="C79" s="14"/>
      <c r="D79" s="14"/>
      <c r="E79" s="40"/>
    </row>
    <row r="80" spans="2:5" ht="15.75">
      <c r="B80" s="14"/>
      <c r="C80" s="14"/>
      <c r="D80" s="14"/>
      <c r="E80" s="40"/>
    </row>
    <row r="81" spans="2:5" ht="15.75">
      <c r="B81" s="14"/>
      <c r="C81" s="14"/>
      <c r="D81" s="14"/>
      <c r="E81" s="40"/>
    </row>
    <row r="82" spans="2:5" ht="15.75">
      <c r="B82" s="14"/>
      <c r="C82" s="14"/>
      <c r="D82" s="14"/>
      <c r="E82" s="40"/>
    </row>
    <row r="83" spans="2:5" ht="15.75">
      <c r="B83" s="14"/>
      <c r="C83" s="14"/>
      <c r="D83" s="14"/>
      <c r="E83" s="40"/>
    </row>
    <row r="84" spans="2:5" ht="15.75">
      <c r="B84" s="14"/>
      <c r="C84" s="14"/>
      <c r="D84" s="14"/>
      <c r="E84" s="40"/>
    </row>
    <row r="85" spans="2:5" ht="15.75">
      <c r="B85" s="14"/>
      <c r="C85" s="14"/>
      <c r="D85" s="14"/>
      <c r="E85" s="40"/>
    </row>
    <row r="86" spans="2:5" ht="15.75">
      <c r="B86" s="14"/>
      <c r="C86" s="14"/>
      <c r="D86" s="14"/>
      <c r="E86" s="40"/>
    </row>
    <row r="87" spans="2:5" ht="15.75">
      <c r="B87" s="14"/>
      <c r="C87" s="14"/>
      <c r="D87" s="14"/>
      <c r="E87" s="40"/>
    </row>
    <row r="88" spans="2:5" ht="15.75">
      <c r="B88" s="14"/>
      <c r="C88" s="14"/>
      <c r="D88" s="14"/>
      <c r="E88" s="40"/>
    </row>
    <row r="89" spans="2:5" ht="15.75">
      <c r="B89" s="14"/>
      <c r="C89" s="14"/>
      <c r="D89" s="14"/>
      <c r="E89" s="40"/>
    </row>
    <row r="90" spans="2:5" ht="15.75">
      <c r="B90" s="14"/>
      <c r="C90" s="14"/>
      <c r="D90" s="14"/>
      <c r="E90" s="40"/>
    </row>
    <row r="91" spans="2:5" ht="15.75">
      <c r="B91" s="14"/>
      <c r="C91" s="14"/>
      <c r="D91" s="14"/>
      <c r="E91" s="40"/>
    </row>
    <row r="92" spans="2:5" ht="15.75">
      <c r="B92" s="14"/>
      <c r="C92" s="14"/>
      <c r="D92" s="14"/>
      <c r="E92" s="40"/>
    </row>
    <row r="93" spans="2:5" ht="15.75">
      <c r="B93" s="14"/>
      <c r="C93" s="14"/>
      <c r="D93" s="14"/>
      <c r="E93" s="40"/>
    </row>
    <row r="94" spans="2:5" ht="15.75">
      <c r="B94" s="14"/>
      <c r="C94" s="14"/>
      <c r="D94" s="14"/>
      <c r="E94" s="40"/>
    </row>
    <row r="95" spans="2:5" ht="15.75">
      <c r="B95" s="14"/>
      <c r="C95" s="14"/>
      <c r="D95" s="14"/>
      <c r="E95" s="40"/>
    </row>
    <row r="96" spans="2:5" ht="15.75">
      <c r="B96" s="14"/>
      <c r="C96" s="14"/>
      <c r="D96" s="14"/>
      <c r="E96" s="40"/>
    </row>
    <row r="97" spans="2:5" ht="15.75">
      <c r="B97" s="14"/>
      <c r="C97" s="14"/>
      <c r="D97" s="14"/>
      <c r="E97" s="40"/>
    </row>
    <row r="98" spans="2:5" ht="15.75">
      <c r="B98" s="14"/>
      <c r="C98" s="14"/>
      <c r="D98" s="14"/>
      <c r="E98" s="40"/>
    </row>
    <row r="99" spans="2:5" ht="15.75">
      <c r="B99" s="14"/>
      <c r="C99" s="14"/>
      <c r="D99" s="14"/>
      <c r="E99" s="40"/>
    </row>
    <row r="100" spans="2:5" ht="15.75">
      <c r="B100" s="14"/>
      <c r="C100" s="14"/>
      <c r="D100" s="14"/>
      <c r="E100" s="40"/>
    </row>
    <row r="101" spans="2:5" ht="15.75">
      <c r="B101" s="14"/>
      <c r="C101" s="14"/>
      <c r="D101" s="14"/>
      <c r="E101" s="40"/>
    </row>
    <row r="102" spans="2:5" ht="15.75">
      <c r="B102" s="14"/>
      <c r="C102" s="14"/>
      <c r="D102" s="14"/>
      <c r="E102" s="40"/>
    </row>
    <row r="103" spans="2:5" ht="15.75">
      <c r="B103" s="14"/>
      <c r="C103" s="14"/>
      <c r="D103" s="14"/>
      <c r="E103" s="40"/>
    </row>
    <row r="104" spans="2:5" ht="15.75">
      <c r="B104" s="14"/>
      <c r="C104" s="14"/>
      <c r="D104" s="14"/>
      <c r="E104" s="40"/>
    </row>
    <row r="105" spans="2:5" ht="15.75">
      <c r="B105" s="14"/>
      <c r="C105" s="14"/>
      <c r="D105" s="14"/>
      <c r="E105" s="40"/>
    </row>
    <row r="106" spans="2:5" ht="15.75">
      <c r="B106" s="14"/>
      <c r="C106" s="14"/>
      <c r="D106" s="14"/>
      <c r="E106" s="40"/>
    </row>
    <row r="107" spans="2:5" ht="15.75">
      <c r="B107" s="14"/>
      <c r="C107" s="14"/>
      <c r="D107" s="14"/>
      <c r="E107" s="40"/>
    </row>
    <row r="108" spans="2:5" ht="15.75">
      <c r="B108" s="14"/>
      <c r="C108" s="14"/>
      <c r="D108" s="14"/>
      <c r="E108" s="40"/>
    </row>
    <row r="109" ht="15.75">
      <c r="E109" s="40"/>
    </row>
    <row r="110" ht="15.75">
      <c r="E110" s="40"/>
    </row>
    <row r="111" spans="2:5" ht="15.75">
      <c r="B111" s="5"/>
      <c r="C111" s="5"/>
      <c r="D111" s="5"/>
      <c r="E111" s="40"/>
    </row>
    <row r="112" spans="2:5" ht="15.75">
      <c r="B112" s="5"/>
      <c r="C112" s="5"/>
      <c r="D112" s="5"/>
      <c r="E112" s="40"/>
    </row>
    <row r="113" spans="2:5" ht="15.75">
      <c r="B113" s="5"/>
      <c r="C113" s="5"/>
      <c r="D113" s="5"/>
      <c r="E113" s="40"/>
    </row>
    <row r="114" spans="2:5" ht="15.75">
      <c r="B114" s="5"/>
      <c r="C114" s="5"/>
      <c r="D114" s="5"/>
      <c r="E114" s="40"/>
    </row>
    <row r="115" spans="2:5" ht="15.75">
      <c r="B115" s="5"/>
      <c r="C115" s="5"/>
      <c r="D115" s="5"/>
      <c r="E115" s="40"/>
    </row>
    <row r="116" spans="2:5" ht="15.75">
      <c r="B116" s="5"/>
      <c r="C116" s="5"/>
      <c r="D116" s="5"/>
      <c r="E116" s="40"/>
    </row>
    <row r="117" spans="2:5" ht="15.75">
      <c r="B117" s="5"/>
      <c r="C117" s="5"/>
      <c r="D117" s="5"/>
      <c r="E117" s="40"/>
    </row>
    <row r="118" spans="2:5" ht="15.75">
      <c r="B118" s="5"/>
      <c r="C118" s="5"/>
      <c r="D118" s="5"/>
      <c r="E118" s="40"/>
    </row>
    <row r="119" spans="2:5" ht="15.75">
      <c r="B119" s="5"/>
      <c r="C119" s="5"/>
      <c r="D119" s="5"/>
      <c r="E119" s="40"/>
    </row>
    <row r="120" spans="2:5" ht="15.75">
      <c r="B120" s="5"/>
      <c r="C120" s="5"/>
      <c r="D120" s="5"/>
      <c r="E120" s="40"/>
    </row>
    <row r="121" spans="2:5" ht="15.75">
      <c r="B121" s="5"/>
      <c r="C121" s="5"/>
      <c r="D121" s="5"/>
      <c r="E121" s="40"/>
    </row>
    <row r="122" spans="2:5" ht="15.75">
      <c r="B122" s="5"/>
      <c r="C122" s="5"/>
      <c r="D122" s="5"/>
      <c r="E122" s="40"/>
    </row>
    <row r="123" spans="2:5" ht="15.75">
      <c r="B123" s="5"/>
      <c r="C123" s="5"/>
      <c r="D123" s="5"/>
      <c r="E123" s="40"/>
    </row>
    <row r="124" spans="2:5" ht="15.75">
      <c r="B124" s="5"/>
      <c r="C124" s="5"/>
      <c r="D124" s="5"/>
      <c r="E124" s="40"/>
    </row>
    <row r="125" spans="2:5" ht="15.75">
      <c r="B125" s="5"/>
      <c r="C125" s="5"/>
      <c r="D125" s="5"/>
      <c r="E125" s="40"/>
    </row>
    <row r="126" spans="2:5" ht="15.75">
      <c r="B126" s="5"/>
      <c r="C126" s="5"/>
      <c r="D126" s="5"/>
      <c r="E126" s="40"/>
    </row>
    <row r="127" spans="2:5" ht="15.75">
      <c r="B127" s="5"/>
      <c r="C127" s="5"/>
      <c r="D127" s="5"/>
      <c r="E127" s="40"/>
    </row>
    <row r="128" spans="2:5" ht="15.75">
      <c r="B128" s="5"/>
      <c r="C128" s="5"/>
      <c r="D128" s="5"/>
      <c r="E128" s="40"/>
    </row>
    <row r="129" spans="2:5" ht="15.75">
      <c r="B129" s="5"/>
      <c r="C129" s="5"/>
      <c r="D129" s="5"/>
      <c r="E129" s="40"/>
    </row>
    <row r="130" spans="2:5" ht="15.75">
      <c r="B130" s="5"/>
      <c r="C130" s="5"/>
      <c r="D130" s="5"/>
      <c r="E130" s="40"/>
    </row>
    <row r="131" spans="2:5" ht="15.75">
      <c r="B131" s="5"/>
      <c r="C131" s="5"/>
      <c r="D131" s="5"/>
      <c r="E131" s="40"/>
    </row>
    <row r="132" spans="2:5" ht="15.75">
      <c r="B132" s="5"/>
      <c r="C132" s="5"/>
      <c r="D132" s="5"/>
      <c r="E132" s="40"/>
    </row>
    <row r="133" spans="2:5" ht="15.75">
      <c r="B133" s="5"/>
      <c r="C133" s="5"/>
      <c r="D133" s="5"/>
      <c r="E133" s="40"/>
    </row>
    <row r="134" spans="2:5" ht="15.75">
      <c r="B134" s="5"/>
      <c r="C134" s="5"/>
      <c r="D134" s="5"/>
      <c r="E134" s="40"/>
    </row>
    <row r="135" spans="2:5" ht="15.75">
      <c r="B135" s="5"/>
      <c r="C135" s="5"/>
      <c r="D135" s="5"/>
      <c r="E135" s="40"/>
    </row>
    <row r="136" spans="2:5" ht="15.75">
      <c r="B136" s="5"/>
      <c r="C136" s="5"/>
      <c r="D136" s="5"/>
      <c r="E136" s="40"/>
    </row>
    <row r="137" spans="2:5" ht="15.75">
      <c r="B137" s="5"/>
      <c r="C137" s="5"/>
      <c r="D137" s="5"/>
      <c r="E137" s="40"/>
    </row>
    <row r="138" spans="2:5" ht="15.75">
      <c r="B138" s="5"/>
      <c r="C138" s="5"/>
      <c r="D138" s="5"/>
      <c r="E138" s="40"/>
    </row>
    <row r="139" spans="2:5" ht="15.75">
      <c r="B139" s="5"/>
      <c r="C139" s="5"/>
      <c r="D139" s="5"/>
      <c r="E139" s="40"/>
    </row>
    <row r="140" spans="2:5" ht="15.75">
      <c r="B140" s="5"/>
      <c r="C140" s="5"/>
      <c r="D140" s="5"/>
      <c r="E140" s="40"/>
    </row>
    <row r="141" spans="2:5" ht="15.75">
      <c r="B141" s="5"/>
      <c r="C141" s="5"/>
      <c r="D141" s="5"/>
      <c r="E141" s="40"/>
    </row>
    <row r="142" spans="2:5" ht="15.75">
      <c r="B142" s="5"/>
      <c r="C142" s="5"/>
      <c r="D142" s="5"/>
      <c r="E142" s="40"/>
    </row>
    <row r="143" spans="2:5" ht="15.75">
      <c r="B143" s="5"/>
      <c r="C143" s="5"/>
      <c r="D143" s="5"/>
      <c r="E143" s="40"/>
    </row>
    <row r="144" spans="2:5" ht="15.75">
      <c r="B144" s="5"/>
      <c r="C144" s="5"/>
      <c r="D144" s="5"/>
      <c r="E144" s="40"/>
    </row>
    <row r="145" spans="2:5" ht="15.75">
      <c r="B145" s="5"/>
      <c r="C145" s="5"/>
      <c r="D145" s="5"/>
      <c r="E145" s="40"/>
    </row>
    <row r="146" spans="2:5" ht="15.75">
      <c r="B146" s="5"/>
      <c r="C146" s="5"/>
      <c r="D146" s="5"/>
      <c r="E146" s="40"/>
    </row>
    <row r="147" spans="2:5" ht="15.75">
      <c r="B147" s="5"/>
      <c r="C147" s="5"/>
      <c r="D147" s="5"/>
      <c r="E147" s="40"/>
    </row>
    <row r="148" spans="2:5" ht="15.75">
      <c r="B148" s="5"/>
      <c r="C148" s="5"/>
      <c r="D148" s="5"/>
      <c r="E148" s="40"/>
    </row>
    <row r="149" spans="2:5" ht="15.75">
      <c r="B149" s="5"/>
      <c r="C149" s="5"/>
      <c r="D149" s="5"/>
      <c r="E149" s="40"/>
    </row>
    <row r="150" spans="2:5" ht="15.75">
      <c r="B150" s="5"/>
      <c r="C150" s="5"/>
      <c r="D150" s="5"/>
      <c r="E150" s="40"/>
    </row>
    <row r="151" spans="2:5" ht="15.75">
      <c r="B151" s="5"/>
      <c r="C151" s="5"/>
      <c r="D151" s="5"/>
      <c r="E151" s="40"/>
    </row>
    <row r="152" spans="2:5" ht="15.75">
      <c r="B152" s="5"/>
      <c r="C152" s="5"/>
      <c r="D152" s="5"/>
      <c r="E152" s="40"/>
    </row>
    <row r="153" spans="2:5" ht="15.75">
      <c r="B153" s="5"/>
      <c r="C153" s="5"/>
      <c r="D153" s="5"/>
      <c r="E153" s="40"/>
    </row>
    <row r="154" spans="2:5" ht="15.75">
      <c r="B154" s="5"/>
      <c r="C154" s="5"/>
      <c r="D154" s="5"/>
      <c r="E154" s="40"/>
    </row>
    <row r="155" spans="2:5" ht="15.75">
      <c r="B155" s="5"/>
      <c r="C155" s="5"/>
      <c r="D155" s="5"/>
      <c r="E155" s="40"/>
    </row>
    <row r="156" spans="2:5" ht="15.75">
      <c r="B156" s="5"/>
      <c r="C156" s="5"/>
      <c r="D156" s="5"/>
      <c r="E156" s="40"/>
    </row>
    <row r="157" spans="2:5" ht="15.75">
      <c r="B157" s="5"/>
      <c r="C157" s="5"/>
      <c r="D157" s="5"/>
      <c r="E157" s="40"/>
    </row>
    <row r="158" spans="2:5" ht="15.75">
      <c r="B158" s="5"/>
      <c r="C158" s="5"/>
      <c r="D158" s="5"/>
      <c r="E158" s="40"/>
    </row>
    <row r="159" spans="2:5" ht="15.75">
      <c r="B159" s="5"/>
      <c r="C159" s="5"/>
      <c r="D159" s="5"/>
      <c r="E159" s="40"/>
    </row>
    <row r="160" spans="2:5" ht="15.75">
      <c r="B160" s="5"/>
      <c r="C160" s="5"/>
      <c r="D160" s="5"/>
      <c r="E160" s="40"/>
    </row>
    <row r="161" spans="2:5" ht="15.75">
      <c r="B161" s="5"/>
      <c r="C161" s="5"/>
      <c r="D161" s="5"/>
      <c r="E161" s="40"/>
    </row>
    <row r="162" spans="2:5" ht="15.75">
      <c r="B162" s="5"/>
      <c r="C162" s="5"/>
      <c r="D162" s="5"/>
      <c r="E162" s="40"/>
    </row>
    <row r="163" spans="2:5" ht="15.75">
      <c r="B163" s="5"/>
      <c r="C163" s="5"/>
      <c r="D163" s="5"/>
      <c r="E163" s="40"/>
    </row>
    <row r="164" spans="2:5" ht="15.75">
      <c r="B164" s="5"/>
      <c r="C164" s="5"/>
      <c r="D164" s="5"/>
      <c r="E164" s="40"/>
    </row>
    <row r="165" spans="2:5" ht="15.75">
      <c r="B165" s="5"/>
      <c r="C165" s="5"/>
      <c r="D165" s="5"/>
      <c r="E165" s="40"/>
    </row>
    <row r="166" spans="2:5" ht="15.75">
      <c r="B166" s="5"/>
      <c r="C166" s="5"/>
      <c r="D166" s="5"/>
      <c r="E166" s="40"/>
    </row>
    <row r="167" spans="2:5" ht="15.75">
      <c r="B167" s="5"/>
      <c r="C167" s="5"/>
      <c r="D167" s="5"/>
      <c r="E167" s="40"/>
    </row>
    <row r="168" spans="2:5" ht="15.75">
      <c r="B168" s="5"/>
      <c r="C168" s="5"/>
      <c r="D168" s="5"/>
      <c r="E168" s="40"/>
    </row>
    <row r="169" spans="2:5" ht="15.75">
      <c r="B169" s="5"/>
      <c r="C169" s="5"/>
      <c r="D169" s="5"/>
      <c r="E169" s="40"/>
    </row>
    <row r="170" spans="2:5" ht="15.75">
      <c r="B170" s="5"/>
      <c r="C170" s="5"/>
      <c r="D170" s="5"/>
      <c r="E170" s="40"/>
    </row>
    <row r="171" spans="2:5" ht="15.75">
      <c r="B171" s="5"/>
      <c r="C171" s="5"/>
      <c r="D171" s="5"/>
      <c r="E171" s="40"/>
    </row>
    <row r="172" spans="2:5" ht="15.75">
      <c r="B172" s="5"/>
      <c r="C172" s="5"/>
      <c r="D172" s="5"/>
      <c r="E172" s="40"/>
    </row>
    <row r="173" spans="2:5" ht="15.75">
      <c r="B173" s="5"/>
      <c r="C173" s="5"/>
      <c r="D173" s="5"/>
      <c r="E173" s="40"/>
    </row>
    <row r="174" spans="2:5" ht="15.75">
      <c r="B174" s="5"/>
      <c r="C174" s="5"/>
      <c r="D174" s="5"/>
      <c r="E174" s="40"/>
    </row>
    <row r="175" spans="2:5" ht="15.75">
      <c r="B175" s="5"/>
      <c r="C175" s="5"/>
      <c r="D175" s="5"/>
      <c r="E175" s="40"/>
    </row>
    <row r="176" spans="2:5" ht="15.75">
      <c r="B176" s="5"/>
      <c r="C176" s="5"/>
      <c r="D176" s="5"/>
      <c r="E176" s="40"/>
    </row>
    <row r="177" spans="2:5" ht="15.75">
      <c r="B177" s="5"/>
      <c r="C177" s="5"/>
      <c r="D177" s="5"/>
      <c r="E177" s="40"/>
    </row>
    <row r="178" spans="2:5" ht="15.75">
      <c r="B178" s="5"/>
      <c r="C178" s="5"/>
      <c r="D178" s="5"/>
      <c r="E178" s="40"/>
    </row>
    <row r="179" spans="2:5" ht="15.75">
      <c r="B179" s="5"/>
      <c r="C179" s="5"/>
      <c r="D179" s="5"/>
      <c r="E179" s="40"/>
    </row>
    <row r="180" spans="2:5" ht="15.75">
      <c r="B180" s="5"/>
      <c r="C180" s="5"/>
      <c r="D180" s="5"/>
      <c r="E180" s="40"/>
    </row>
    <row r="181" spans="2:5" ht="15.75">
      <c r="B181" s="5"/>
      <c r="C181" s="5"/>
      <c r="D181" s="5"/>
      <c r="E181" s="40"/>
    </row>
    <row r="182" spans="2:5" ht="15.75">
      <c r="B182" s="5"/>
      <c r="C182" s="5"/>
      <c r="D182" s="5"/>
      <c r="E182" s="40"/>
    </row>
    <row r="183" spans="2:5" ht="15.75">
      <c r="B183" s="5"/>
      <c r="C183" s="5"/>
      <c r="D183" s="5"/>
      <c r="E183" s="40"/>
    </row>
    <row r="184" spans="2:5" ht="15.75">
      <c r="B184" s="5"/>
      <c r="C184" s="5"/>
      <c r="D184" s="5"/>
      <c r="E184" s="40"/>
    </row>
    <row r="185" spans="2:5" ht="15.75">
      <c r="B185" s="5"/>
      <c r="C185" s="5"/>
      <c r="D185" s="5"/>
      <c r="E185" s="40"/>
    </row>
    <row r="186" spans="2:5" ht="15.75">
      <c r="B186" s="5"/>
      <c r="C186" s="5"/>
      <c r="D186" s="5"/>
      <c r="E186" s="40"/>
    </row>
    <row r="187" spans="2:5" ht="15.75">
      <c r="B187" s="5"/>
      <c r="C187" s="5"/>
      <c r="D187" s="5"/>
      <c r="E187" s="40"/>
    </row>
    <row r="188" spans="2:5" ht="15.75">
      <c r="B188" s="5"/>
      <c r="C188" s="5"/>
      <c r="D188" s="5"/>
      <c r="E188" s="40"/>
    </row>
    <row r="189" spans="2:5" ht="15.75">
      <c r="B189" s="5"/>
      <c r="C189" s="5"/>
      <c r="D189" s="5"/>
      <c r="E189" s="40"/>
    </row>
    <row r="190" spans="2:5" ht="15.75">
      <c r="B190" s="5"/>
      <c r="C190" s="5"/>
      <c r="D190" s="5"/>
      <c r="E190" s="40"/>
    </row>
    <row r="191" spans="2:5" ht="15.75">
      <c r="B191" s="5"/>
      <c r="C191" s="5"/>
      <c r="D191" s="5"/>
      <c r="E191" s="40"/>
    </row>
    <row r="192" spans="2:5" ht="15.75">
      <c r="B192" s="5"/>
      <c r="C192" s="5"/>
      <c r="D192" s="5"/>
      <c r="E192" s="40"/>
    </row>
    <row r="193" spans="2:5" ht="15.75">
      <c r="B193" s="5"/>
      <c r="C193" s="5"/>
      <c r="D193" s="5"/>
      <c r="E193" s="40"/>
    </row>
    <row r="194" spans="2:5" ht="15.75">
      <c r="B194" s="5"/>
      <c r="C194" s="5"/>
      <c r="D194" s="5"/>
      <c r="E194" s="40"/>
    </row>
    <row r="195" spans="2:5" ht="15.75">
      <c r="B195" s="5"/>
      <c r="C195" s="5"/>
      <c r="D195" s="5"/>
      <c r="E195" s="40"/>
    </row>
    <row r="196" spans="2:5" ht="15.75">
      <c r="B196" s="5"/>
      <c r="C196" s="5"/>
      <c r="D196" s="5"/>
      <c r="E196" s="40"/>
    </row>
    <row r="197" spans="2:5" ht="15.75">
      <c r="B197" s="5"/>
      <c r="C197" s="5"/>
      <c r="D197" s="5"/>
      <c r="E197" s="40"/>
    </row>
    <row r="198" spans="2:5" ht="15.75">
      <c r="B198" s="5"/>
      <c r="C198" s="5"/>
      <c r="D198" s="5"/>
      <c r="E198" s="40"/>
    </row>
    <row r="199" spans="2:5" ht="15.75">
      <c r="B199" s="5"/>
      <c r="C199" s="5"/>
      <c r="D199" s="5"/>
      <c r="E199" s="40"/>
    </row>
    <row r="200" spans="2:5" ht="15.75">
      <c r="B200" s="5"/>
      <c r="C200" s="5"/>
      <c r="D200" s="5"/>
      <c r="E200" s="40"/>
    </row>
    <row r="201" spans="2:5" ht="15.75">
      <c r="B201" s="5"/>
      <c r="C201" s="5"/>
      <c r="D201" s="5"/>
      <c r="E201" s="40"/>
    </row>
    <row r="202" spans="2:5" ht="15.75">
      <c r="B202" s="5"/>
      <c r="C202" s="5"/>
      <c r="D202" s="5"/>
      <c r="E202" s="40"/>
    </row>
    <row r="203" spans="2:5" ht="15.75">
      <c r="B203" s="5"/>
      <c r="C203" s="5"/>
      <c r="D203" s="5"/>
      <c r="E203" s="40"/>
    </row>
    <row r="204" spans="2:5" ht="15.75">
      <c r="B204" s="5"/>
      <c r="C204" s="5"/>
      <c r="D204" s="5"/>
      <c r="E204" s="40"/>
    </row>
    <row r="205" spans="2:5" ht="15.75">
      <c r="B205" s="5"/>
      <c r="C205" s="5"/>
      <c r="D205" s="5"/>
      <c r="E205" s="40"/>
    </row>
    <row r="206" spans="2:5" ht="15.75">
      <c r="B206" s="5"/>
      <c r="C206" s="5"/>
      <c r="D206" s="5"/>
      <c r="E206" s="40"/>
    </row>
    <row r="207" spans="2:5" ht="15.75">
      <c r="B207" s="5"/>
      <c r="C207" s="5"/>
      <c r="D207" s="5"/>
      <c r="E207" s="40"/>
    </row>
    <row r="208" spans="2:5" ht="15.75">
      <c r="B208" s="5"/>
      <c r="C208" s="5"/>
      <c r="D208" s="5"/>
      <c r="E208" s="40"/>
    </row>
    <row r="209" spans="2:5" ht="15.75">
      <c r="B209" s="5"/>
      <c r="C209" s="5"/>
      <c r="D209" s="5"/>
      <c r="E209" s="40"/>
    </row>
    <row r="210" spans="2:5" ht="15.75">
      <c r="B210" s="5"/>
      <c r="C210" s="5"/>
      <c r="D210" s="5"/>
      <c r="E210" s="40"/>
    </row>
    <row r="211" spans="2:5" ht="15.75">
      <c r="B211" s="5"/>
      <c r="C211" s="5"/>
      <c r="D211" s="5"/>
      <c r="E211" s="40"/>
    </row>
    <row r="212" spans="2:5" ht="15.75">
      <c r="B212" s="5"/>
      <c r="C212" s="5"/>
      <c r="D212" s="5"/>
      <c r="E212" s="40"/>
    </row>
    <row r="213" spans="2:5" ht="15.75">
      <c r="B213" s="5"/>
      <c r="C213" s="5"/>
      <c r="D213" s="5"/>
      <c r="E213" s="40"/>
    </row>
    <row r="214" spans="2:5" ht="15.75">
      <c r="B214" s="5"/>
      <c r="C214" s="5"/>
      <c r="D214" s="5"/>
      <c r="E214" s="40"/>
    </row>
    <row r="215" spans="2:5" ht="15.75">
      <c r="B215" s="5"/>
      <c r="C215" s="5"/>
      <c r="D215" s="5"/>
      <c r="E215" s="40"/>
    </row>
    <row r="216" spans="2:5" ht="15.75">
      <c r="B216" s="5"/>
      <c r="C216" s="5"/>
      <c r="D216" s="5"/>
      <c r="E216" s="40"/>
    </row>
    <row r="217" spans="2:5" ht="15.75">
      <c r="B217" s="5"/>
      <c r="C217" s="5"/>
      <c r="D217" s="5"/>
      <c r="E217" s="40"/>
    </row>
    <row r="218" spans="2:5" ht="15.75">
      <c r="B218" s="5"/>
      <c r="C218" s="5"/>
      <c r="D218" s="5"/>
      <c r="E218" s="40"/>
    </row>
    <row r="219" spans="2:5" ht="15.75">
      <c r="B219" s="5"/>
      <c r="C219" s="5"/>
      <c r="D219" s="5"/>
      <c r="E219" s="40"/>
    </row>
    <row r="220" spans="2:5" ht="15.75">
      <c r="B220" s="5"/>
      <c r="C220" s="5"/>
      <c r="D220" s="5"/>
      <c r="E220" s="40"/>
    </row>
    <row r="221" spans="2:5" ht="15.75">
      <c r="B221" s="5"/>
      <c r="C221" s="5"/>
      <c r="D221" s="5"/>
      <c r="E221" s="40"/>
    </row>
    <row r="222" spans="2:5" ht="15.75">
      <c r="B222" s="5"/>
      <c r="C222" s="5"/>
      <c r="D222" s="5"/>
      <c r="E222" s="40"/>
    </row>
    <row r="223" spans="2:5" ht="15.75">
      <c r="B223" s="5"/>
      <c r="C223" s="5"/>
      <c r="D223" s="5"/>
      <c r="E223" s="40"/>
    </row>
    <row r="224" spans="2:5" ht="15.75">
      <c r="B224" s="5"/>
      <c r="C224" s="5"/>
      <c r="D224" s="5"/>
      <c r="E224" s="40"/>
    </row>
    <row r="225" spans="2:5" ht="15.75">
      <c r="B225" s="5"/>
      <c r="C225" s="5"/>
      <c r="D225" s="5"/>
      <c r="E225" s="40"/>
    </row>
    <row r="226" spans="2:5" ht="15.75">
      <c r="B226" s="5"/>
      <c r="C226" s="5"/>
      <c r="D226" s="5"/>
      <c r="E226" s="40"/>
    </row>
    <row r="227" spans="2:5" ht="15.75">
      <c r="B227" s="5"/>
      <c r="C227" s="5"/>
      <c r="D227" s="5"/>
      <c r="E227" s="40"/>
    </row>
    <row r="228" spans="2:5" ht="15.75">
      <c r="B228" s="5"/>
      <c r="C228" s="5"/>
      <c r="D228" s="5"/>
      <c r="E228" s="40"/>
    </row>
    <row r="229" spans="2:5" ht="15.75">
      <c r="B229" s="5"/>
      <c r="C229" s="5"/>
      <c r="D229" s="5"/>
      <c r="E229" s="40"/>
    </row>
    <row r="230" spans="2:5" ht="15.75">
      <c r="B230" s="5"/>
      <c r="C230" s="5"/>
      <c r="D230" s="5"/>
      <c r="E230" s="40"/>
    </row>
    <row r="231" spans="2:5" ht="15.75">
      <c r="B231" s="5"/>
      <c r="C231" s="5"/>
      <c r="D231" s="5"/>
      <c r="E231" s="40"/>
    </row>
    <row r="232" spans="2:5" ht="15.75">
      <c r="B232" s="5"/>
      <c r="C232" s="5"/>
      <c r="D232" s="5"/>
      <c r="E232" s="40"/>
    </row>
    <row r="233" spans="2:5" ht="15.75">
      <c r="B233" s="5"/>
      <c r="C233" s="5"/>
      <c r="D233" s="5"/>
      <c r="E233" s="40"/>
    </row>
    <row r="234" spans="2:5" ht="15.75">
      <c r="B234" s="5"/>
      <c r="C234" s="5"/>
      <c r="D234" s="5"/>
      <c r="E234" s="40"/>
    </row>
    <row r="235" spans="2:5" ht="15.75">
      <c r="B235" s="5"/>
      <c r="C235" s="5"/>
      <c r="D235" s="5"/>
      <c r="E235" s="40"/>
    </row>
    <row r="236" spans="2:5" ht="15.75">
      <c r="B236" s="5"/>
      <c r="C236" s="5"/>
      <c r="D236" s="5"/>
      <c r="E236" s="40"/>
    </row>
    <row r="237" spans="2:5" ht="15.75">
      <c r="B237" s="5"/>
      <c r="C237" s="5"/>
      <c r="D237" s="5"/>
      <c r="E237" s="40"/>
    </row>
    <row r="238" spans="2:5" ht="15.75">
      <c r="B238" s="5"/>
      <c r="C238" s="5"/>
      <c r="D238" s="5"/>
      <c r="E238" s="40"/>
    </row>
    <row r="239" spans="2:5" ht="15.75">
      <c r="B239" s="5"/>
      <c r="C239" s="5"/>
      <c r="D239" s="5"/>
      <c r="E239" s="40"/>
    </row>
    <row r="240" spans="2:5" ht="15.75">
      <c r="B240" s="5"/>
      <c r="C240" s="5"/>
      <c r="D240" s="5"/>
      <c r="E240" s="40"/>
    </row>
    <row r="241" spans="2:5" ht="15.75">
      <c r="B241" s="5"/>
      <c r="C241" s="5"/>
      <c r="D241" s="5"/>
      <c r="E241" s="40"/>
    </row>
    <row r="242" spans="2:5" ht="15.75">
      <c r="B242" s="5"/>
      <c r="C242" s="5"/>
      <c r="D242" s="5"/>
      <c r="E242" s="40"/>
    </row>
    <row r="243" spans="2:5" ht="15.75">
      <c r="B243" s="5"/>
      <c r="C243" s="5"/>
      <c r="D243" s="5"/>
      <c r="E243" s="40"/>
    </row>
    <row r="244" spans="2:5" ht="15.75">
      <c r="B244" s="5"/>
      <c r="C244" s="5"/>
      <c r="D244" s="5"/>
      <c r="E244" s="40"/>
    </row>
    <row r="245" spans="2:5" ht="15.75">
      <c r="B245" s="5"/>
      <c r="C245" s="5"/>
      <c r="D245" s="5"/>
      <c r="E245" s="40"/>
    </row>
    <row r="246" spans="2:5" ht="15.75">
      <c r="B246" s="5"/>
      <c r="C246" s="5"/>
      <c r="D246" s="5"/>
      <c r="E246" s="40"/>
    </row>
    <row r="247" spans="2:5" ht="15.75">
      <c r="B247" s="5"/>
      <c r="C247" s="5"/>
      <c r="D247" s="5"/>
      <c r="E247" s="40"/>
    </row>
    <row r="248" spans="2:5" ht="15.75">
      <c r="B248" s="5"/>
      <c r="C248" s="5"/>
      <c r="D248" s="5"/>
      <c r="E248" s="40"/>
    </row>
    <row r="249" spans="2:5" ht="15.75">
      <c r="B249" s="5"/>
      <c r="C249" s="5"/>
      <c r="D249" s="5"/>
      <c r="E249" s="40"/>
    </row>
    <row r="250" spans="2:5" ht="15.75">
      <c r="B250" s="5"/>
      <c r="C250" s="5"/>
      <c r="D250" s="5"/>
      <c r="E250" s="40"/>
    </row>
    <row r="251" spans="2:5" ht="15.75">
      <c r="B251" s="5"/>
      <c r="C251" s="5"/>
      <c r="D251" s="5"/>
      <c r="E251" s="40"/>
    </row>
    <row r="252" spans="2:5" ht="15.75">
      <c r="B252" s="5"/>
      <c r="C252" s="5"/>
      <c r="D252" s="5"/>
      <c r="E252" s="40"/>
    </row>
    <row r="253" spans="2:5" ht="15.75">
      <c r="B253" s="5"/>
      <c r="C253" s="5"/>
      <c r="D253" s="5"/>
      <c r="E253" s="40"/>
    </row>
    <row r="254" spans="2:5" ht="15.75">
      <c r="B254" s="5"/>
      <c r="C254" s="5"/>
      <c r="D254" s="5"/>
      <c r="E254" s="40"/>
    </row>
    <row r="255" spans="2:5" ht="15.75">
      <c r="B255" s="5"/>
      <c r="C255" s="5"/>
      <c r="D255" s="5"/>
      <c r="E255" s="40"/>
    </row>
    <row r="256" spans="2:5" ht="15.75">
      <c r="B256" s="5"/>
      <c r="C256" s="5"/>
      <c r="D256" s="5"/>
      <c r="E256" s="40"/>
    </row>
    <row r="257" spans="2:5" ht="15.75">
      <c r="B257" s="5"/>
      <c r="C257" s="5"/>
      <c r="D257" s="5"/>
      <c r="E257" s="40"/>
    </row>
    <row r="258" spans="2:5" ht="15.75">
      <c r="B258" s="5"/>
      <c r="C258" s="5"/>
      <c r="D258" s="5"/>
      <c r="E258" s="40"/>
    </row>
    <row r="259" spans="2:5" ht="15.75">
      <c r="B259" s="5"/>
      <c r="C259" s="5"/>
      <c r="D259" s="5"/>
      <c r="E259" s="40"/>
    </row>
    <row r="260" spans="2:5" ht="15.75">
      <c r="B260" s="5"/>
      <c r="C260" s="5"/>
      <c r="D260" s="5"/>
      <c r="E260" s="40"/>
    </row>
    <row r="261" spans="2:5" ht="15.75">
      <c r="B261" s="5"/>
      <c r="C261" s="5"/>
      <c r="D261" s="5"/>
      <c r="E261" s="40"/>
    </row>
    <row r="262" spans="2:5" ht="15.75">
      <c r="B262" s="5"/>
      <c r="C262" s="5"/>
      <c r="D262" s="5"/>
      <c r="E262" s="40"/>
    </row>
    <row r="263" spans="2:5" ht="15.75">
      <c r="B263" s="5"/>
      <c r="C263" s="5"/>
      <c r="D263" s="5"/>
      <c r="E263" s="40"/>
    </row>
    <row r="264" spans="2:5" ht="15.75">
      <c r="B264" s="5"/>
      <c r="C264" s="5"/>
      <c r="D264" s="5"/>
      <c r="E264" s="40"/>
    </row>
    <row r="265" spans="2:5" ht="15.75">
      <c r="B265" s="5"/>
      <c r="C265" s="5"/>
      <c r="D265" s="5"/>
      <c r="E265" s="40"/>
    </row>
    <row r="266" spans="2:5" ht="15.75">
      <c r="B266" s="5"/>
      <c r="C266" s="5"/>
      <c r="D266" s="5"/>
      <c r="E266" s="40"/>
    </row>
    <row r="267" spans="2:5" ht="15.75">
      <c r="B267" s="5"/>
      <c r="C267" s="5"/>
      <c r="D267" s="5"/>
      <c r="E267" s="40"/>
    </row>
    <row r="268" spans="2:5" ht="15.75">
      <c r="B268" s="5"/>
      <c r="C268" s="5"/>
      <c r="D268" s="5"/>
      <c r="E268" s="40"/>
    </row>
    <row r="269" spans="2:5" ht="15.75">
      <c r="B269" s="5"/>
      <c r="C269" s="5"/>
      <c r="D269" s="5"/>
      <c r="E269" s="40"/>
    </row>
    <row r="270" spans="2:5" ht="15.75">
      <c r="B270" s="5"/>
      <c r="C270" s="5"/>
      <c r="D270" s="5"/>
      <c r="E270" s="40"/>
    </row>
    <row r="271" spans="2:5" ht="15.75">
      <c r="B271" s="5"/>
      <c r="C271" s="5"/>
      <c r="D271" s="5"/>
      <c r="E271" s="40"/>
    </row>
    <row r="272" spans="2:5" ht="15.75">
      <c r="B272" s="5"/>
      <c r="C272" s="5"/>
      <c r="D272" s="5"/>
      <c r="E272" s="40"/>
    </row>
    <row r="273" spans="2:5" ht="15.75">
      <c r="B273" s="5"/>
      <c r="C273" s="5"/>
      <c r="D273" s="5"/>
      <c r="E273" s="40"/>
    </row>
    <row r="274" spans="2:5" ht="15.75">
      <c r="B274" s="5"/>
      <c r="C274" s="5"/>
      <c r="D274" s="5"/>
      <c r="E274" s="40"/>
    </row>
    <row r="275" spans="2:5" ht="15.75">
      <c r="B275" s="5"/>
      <c r="C275" s="5"/>
      <c r="D275" s="5"/>
      <c r="E275" s="40"/>
    </row>
    <row r="276" spans="2:5" ht="15.75">
      <c r="B276" s="5"/>
      <c r="C276" s="5"/>
      <c r="D276" s="5"/>
      <c r="E276" s="40"/>
    </row>
    <row r="277" spans="2:5" ht="15.75">
      <c r="B277" s="5"/>
      <c r="C277" s="5"/>
      <c r="D277" s="5"/>
      <c r="E277" s="40"/>
    </row>
    <row r="278" spans="2:5" ht="15.75">
      <c r="B278" s="5"/>
      <c r="C278" s="5"/>
      <c r="D278" s="5"/>
      <c r="E278" s="40"/>
    </row>
    <row r="279" spans="2:5" ht="15.75">
      <c r="B279" s="5"/>
      <c r="C279" s="5"/>
      <c r="D279" s="5"/>
      <c r="E279" s="40"/>
    </row>
    <row r="280" spans="2:5" ht="15.75">
      <c r="B280" s="5"/>
      <c r="C280" s="5"/>
      <c r="D280" s="5"/>
      <c r="E280" s="40"/>
    </row>
    <row r="281" spans="2:5" ht="15.75">
      <c r="B281" s="5"/>
      <c r="C281" s="5"/>
      <c r="D281" s="5"/>
      <c r="E281" s="40"/>
    </row>
    <row r="282" spans="2:5" ht="15.75">
      <c r="B282" s="5"/>
      <c r="C282" s="5"/>
      <c r="D282" s="5"/>
      <c r="E282" s="40"/>
    </row>
    <row r="283" spans="2:5" ht="15.75">
      <c r="B283" s="5"/>
      <c r="C283" s="5"/>
      <c r="D283" s="5"/>
      <c r="E283" s="40"/>
    </row>
    <row r="284" spans="2:5" ht="15.75">
      <c r="B284" s="5"/>
      <c r="C284" s="5"/>
      <c r="D284" s="5"/>
      <c r="E284" s="40"/>
    </row>
    <row r="285" spans="2:5" ht="15.75">
      <c r="B285" s="5"/>
      <c r="C285" s="5"/>
      <c r="D285" s="5"/>
      <c r="E285" s="40"/>
    </row>
    <row r="286" spans="2:5" ht="15.75">
      <c r="B286" s="5"/>
      <c r="C286" s="5"/>
      <c r="D286" s="5"/>
      <c r="E286" s="40"/>
    </row>
    <row r="287" spans="2:5" ht="15.75">
      <c r="B287" s="5"/>
      <c r="C287" s="5"/>
      <c r="D287" s="5"/>
      <c r="E287" s="40"/>
    </row>
    <row r="288" spans="2:5" ht="15.75">
      <c r="B288" s="5"/>
      <c r="C288" s="5"/>
      <c r="D288" s="5"/>
      <c r="E288" s="40"/>
    </row>
    <row r="289" spans="2:5" ht="15.75">
      <c r="B289" s="5"/>
      <c r="C289" s="5"/>
      <c r="D289" s="5"/>
      <c r="E289" s="40"/>
    </row>
    <row r="290" spans="2:5" ht="15.75">
      <c r="B290" s="5"/>
      <c r="C290" s="5"/>
      <c r="D290" s="5"/>
      <c r="E290" s="40"/>
    </row>
    <row r="291" spans="2:5" ht="15.75">
      <c r="B291" s="5"/>
      <c r="C291" s="5"/>
      <c r="D291" s="5"/>
      <c r="E291" s="40"/>
    </row>
    <row r="292" spans="2:5" ht="15.75">
      <c r="B292" s="5"/>
      <c r="C292" s="5"/>
      <c r="D292" s="5"/>
      <c r="E292" s="40"/>
    </row>
    <row r="293" spans="2:5" ht="15.75">
      <c r="B293" s="5"/>
      <c r="C293" s="5"/>
      <c r="D293" s="5"/>
      <c r="E293" s="40"/>
    </row>
    <row r="294" spans="2:5" ht="15.75">
      <c r="B294" s="5"/>
      <c r="C294" s="5"/>
      <c r="D294" s="5"/>
      <c r="E294" s="40"/>
    </row>
    <row r="295" spans="2:5" ht="15.75">
      <c r="B295" s="5"/>
      <c r="C295" s="5"/>
      <c r="D295" s="5"/>
      <c r="E295" s="40"/>
    </row>
    <row r="296" spans="2:5" ht="15.75">
      <c r="B296" s="5"/>
      <c r="C296" s="5"/>
      <c r="D296" s="5"/>
      <c r="E296" s="40"/>
    </row>
    <row r="297" spans="2:5" ht="15.75">
      <c r="B297" s="5"/>
      <c r="C297" s="5"/>
      <c r="D297" s="5"/>
      <c r="E297" s="40"/>
    </row>
    <row r="298" spans="2:5" ht="15.75">
      <c r="B298" s="5"/>
      <c r="C298" s="5"/>
      <c r="D298" s="5"/>
      <c r="E298" s="40"/>
    </row>
    <row r="299" spans="2:5" ht="15.75">
      <c r="B299" s="5"/>
      <c r="C299" s="5"/>
      <c r="D299" s="5"/>
      <c r="E299" s="40"/>
    </row>
    <row r="300" spans="2:5" ht="15.75">
      <c r="B300" s="5"/>
      <c r="C300" s="5"/>
      <c r="D300" s="5"/>
      <c r="E300" s="40"/>
    </row>
    <row r="301" spans="2:5" ht="15.75">
      <c r="B301" s="5"/>
      <c r="C301" s="5"/>
      <c r="D301" s="5"/>
      <c r="E301" s="40"/>
    </row>
    <row r="302" spans="2:5" ht="15.75">
      <c r="B302" s="5"/>
      <c r="C302" s="5"/>
      <c r="D302" s="5"/>
      <c r="E302" s="40"/>
    </row>
    <row r="303" spans="2:5" ht="15.75">
      <c r="B303" s="5"/>
      <c r="C303" s="5"/>
      <c r="D303" s="5"/>
      <c r="E303" s="40"/>
    </row>
    <row r="304" spans="2:5" ht="15.75">
      <c r="B304" s="5"/>
      <c r="C304" s="5"/>
      <c r="D304" s="5"/>
      <c r="E304" s="40"/>
    </row>
    <row r="305" spans="2:5" ht="15.75">
      <c r="B305" s="5"/>
      <c r="C305" s="5"/>
      <c r="D305" s="5"/>
      <c r="E305" s="40"/>
    </row>
    <row r="306" spans="2:5" ht="15.75">
      <c r="B306" s="5"/>
      <c r="C306" s="5"/>
      <c r="D306" s="5"/>
      <c r="E306" s="40"/>
    </row>
    <row r="307" spans="2:5" ht="15.75">
      <c r="B307" s="5"/>
      <c r="C307" s="5"/>
      <c r="D307" s="5"/>
      <c r="E307" s="40"/>
    </row>
    <row r="308" spans="2:5" ht="15.75">
      <c r="B308" s="5"/>
      <c r="C308" s="5"/>
      <c r="D308" s="5"/>
      <c r="E308" s="40"/>
    </row>
    <row r="309" spans="2:5" ht="15.75">
      <c r="B309" s="5"/>
      <c r="C309" s="5"/>
      <c r="D309" s="5"/>
      <c r="E309" s="40"/>
    </row>
    <row r="310" spans="2:5" ht="15.75">
      <c r="B310" s="5"/>
      <c r="C310" s="5"/>
      <c r="D310" s="5"/>
      <c r="E310" s="40"/>
    </row>
    <row r="311" spans="2:5" ht="15.75">
      <c r="B311" s="5"/>
      <c r="C311" s="5"/>
      <c r="D311" s="5"/>
      <c r="E311" s="40"/>
    </row>
    <row r="312" spans="2:5" ht="15.75">
      <c r="B312" s="5"/>
      <c r="C312" s="5"/>
      <c r="D312" s="5"/>
      <c r="E312" s="40"/>
    </row>
    <row r="313" spans="2:5" ht="15.75">
      <c r="B313" s="5"/>
      <c r="C313" s="5"/>
      <c r="D313" s="5"/>
      <c r="E313" s="40"/>
    </row>
    <row r="314" spans="2:5" ht="15.75">
      <c r="B314" s="5"/>
      <c r="C314" s="5"/>
      <c r="D314" s="5"/>
      <c r="E314" s="40"/>
    </row>
    <row r="315" spans="2:5" ht="15.75">
      <c r="B315" s="5"/>
      <c r="C315" s="5"/>
      <c r="D315" s="5"/>
      <c r="E315" s="40"/>
    </row>
    <row r="316" spans="2:5" ht="15.75">
      <c r="B316" s="5"/>
      <c r="C316" s="5"/>
      <c r="D316" s="5"/>
      <c r="E316" s="40"/>
    </row>
    <row r="317" spans="2:5" ht="15.75">
      <c r="B317" s="5"/>
      <c r="C317" s="5"/>
      <c r="D317" s="5"/>
      <c r="E317" s="40"/>
    </row>
    <row r="318" spans="2:5" ht="15.75">
      <c r="B318" s="5"/>
      <c r="C318" s="5"/>
      <c r="D318" s="5"/>
      <c r="E318" s="40"/>
    </row>
    <row r="319" spans="2:5" ht="15.75">
      <c r="B319" s="5"/>
      <c r="C319" s="5"/>
      <c r="D319" s="5"/>
      <c r="E319" s="40"/>
    </row>
    <row r="320" spans="2:5" ht="15.75">
      <c r="B320" s="5"/>
      <c r="C320" s="5"/>
      <c r="D320" s="5"/>
      <c r="E320" s="40"/>
    </row>
    <row r="321" spans="2:5" ht="15.75">
      <c r="B321" s="5"/>
      <c r="C321" s="5"/>
      <c r="D321" s="5"/>
      <c r="E321" s="40"/>
    </row>
    <row r="322" spans="2:5" ht="15.75">
      <c r="B322" s="5"/>
      <c r="C322" s="5"/>
      <c r="D322" s="5"/>
      <c r="E322" s="40"/>
    </row>
    <row r="323" spans="2:5" ht="15.75">
      <c r="B323" s="5"/>
      <c r="C323" s="5"/>
      <c r="D323" s="5"/>
      <c r="E323" s="40"/>
    </row>
    <row r="324" spans="2:5" ht="15.75">
      <c r="B324" s="5"/>
      <c r="C324" s="5"/>
      <c r="D324" s="5"/>
      <c r="E324" s="40"/>
    </row>
    <row r="325" spans="2:5" ht="15.75">
      <c r="B325" s="5"/>
      <c r="C325" s="5"/>
      <c r="D325" s="5"/>
      <c r="E325" s="40"/>
    </row>
    <row r="326" spans="2:5" ht="15.75">
      <c r="B326" s="5"/>
      <c r="C326" s="5"/>
      <c r="D326" s="5"/>
      <c r="E326" s="40"/>
    </row>
    <row r="327" spans="2:5" ht="15.75">
      <c r="B327" s="5"/>
      <c r="C327" s="5"/>
      <c r="D327" s="5"/>
      <c r="E327" s="40"/>
    </row>
    <row r="328" spans="2:5" ht="15.75">
      <c r="B328" s="5"/>
      <c r="C328" s="5"/>
      <c r="D328" s="5"/>
      <c r="E328" s="40"/>
    </row>
    <row r="329" spans="2:5" ht="15.75">
      <c r="B329" s="5"/>
      <c r="C329" s="5"/>
      <c r="D329" s="5"/>
      <c r="E329" s="40"/>
    </row>
    <row r="330" spans="2:5" ht="15.75">
      <c r="B330" s="5"/>
      <c r="C330" s="5"/>
      <c r="D330" s="5"/>
      <c r="E330" s="40"/>
    </row>
    <row r="331" spans="2:5" ht="15.75">
      <c r="B331" s="5"/>
      <c r="C331" s="5"/>
      <c r="D331" s="5"/>
      <c r="E331" s="40"/>
    </row>
    <row r="332" spans="2:5" ht="15.75">
      <c r="B332" s="5"/>
      <c r="C332" s="5"/>
      <c r="D332" s="5"/>
      <c r="E332" s="40"/>
    </row>
    <row r="333" spans="2:5" ht="15.75">
      <c r="B333" s="5"/>
      <c r="C333" s="5"/>
      <c r="D333" s="5"/>
      <c r="E333" s="40"/>
    </row>
    <row r="334" spans="2:5" ht="15.75">
      <c r="B334" s="5"/>
      <c r="C334" s="5"/>
      <c r="D334" s="5"/>
      <c r="E334" s="40"/>
    </row>
    <row r="335" spans="2:5" ht="15.75">
      <c r="B335" s="5"/>
      <c r="C335" s="5"/>
      <c r="D335" s="5"/>
      <c r="E335" s="40"/>
    </row>
    <row r="336" spans="2:5" ht="15.75">
      <c r="B336" s="5"/>
      <c r="C336" s="5"/>
      <c r="D336" s="5"/>
      <c r="E336" s="40"/>
    </row>
    <row r="337" spans="2:5" ht="15.75">
      <c r="B337" s="5"/>
      <c r="C337" s="5"/>
      <c r="D337" s="5"/>
      <c r="E337" s="40"/>
    </row>
    <row r="338" spans="2:5" ht="15.75">
      <c r="B338" s="5"/>
      <c r="C338" s="5"/>
      <c r="D338" s="5"/>
      <c r="E338" s="40"/>
    </row>
    <row r="339" spans="2:5" ht="15.75">
      <c r="B339" s="5"/>
      <c r="C339" s="5"/>
      <c r="D339" s="5"/>
      <c r="E339" s="40"/>
    </row>
  </sheetData>
  <sheetProtection/>
  <mergeCells count="8">
    <mergeCell ref="B5:E5"/>
    <mergeCell ref="A61:E61"/>
    <mergeCell ref="D11:E11"/>
    <mergeCell ref="A9:E9"/>
    <mergeCell ref="B1:E1"/>
    <mergeCell ref="B2:E2"/>
    <mergeCell ref="B3:E3"/>
    <mergeCell ref="B4:E4"/>
  </mergeCells>
  <printOptions/>
  <pageMargins left="0.5905511811023623" right="0.3937007874015748" top="0.3937007874015748"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22"/>
  <sheetViews>
    <sheetView tabSelected="1" zoomScalePageLayoutView="0" workbookViewId="0" topLeftCell="A1">
      <selection activeCell="A6" sqref="A6"/>
    </sheetView>
  </sheetViews>
  <sheetFormatPr defaultColWidth="9.00390625" defaultRowHeight="12.75"/>
  <cols>
    <col min="1" max="1" width="28.625" style="0" customWidth="1"/>
    <col min="2" max="2" width="27.125" style="0" customWidth="1"/>
    <col min="3" max="3" width="17.75390625" style="0" customWidth="1"/>
    <col min="4" max="4" width="17.375" style="0" customWidth="1"/>
    <col min="5" max="5" width="7.625" style="0" customWidth="1"/>
  </cols>
  <sheetData>
    <row r="1" spans="1:7" s="16" customFormat="1" ht="15.75">
      <c r="A1" s="93" t="s">
        <v>186</v>
      </c>
      <c r="B1" s="93"/>
      <c r="C1" s="93"/>
      <c r="D1" s="85"/>
      <c r="E1" s="85"/>
      <c r="F1" s="31"/>
      <c r="G1" s="31"/>
    </row>
    <row r="2" spans="1:8" s="16" customFormat="1" ht="15.75">
      <c r="A2" s="97" t="s">
        <v>647</v>
      </c>
      <c r="B2" s="98"/>
      <c r="C2" s="98"/>
      <c r="D2" s="98"/>
      <c r="E2" s="98"/>
      <c r="F2" s="19"/>
      <c r="G2" s="30"/>
      <c r="H2" s="30"/>
    </row>
    <row r="3" spans="1:8" s="16" customFormat="1" ht="15.75">
      <c r="A3" s="97" t="s">
        <v>184</v>
      </c>
      <c r="B3" s="97"/>
      <c r="C3" s="97"/>
      <c r="D3" s="98"/>
      <c r="E3" s="98"/>
      <c r="F3" s="29"/>
      <c r="G3" s="29"/>
      <c r="H3" s="29"/>
    </row>
    <row r="4" spans="1:8" s="16" customFormat="1" ht="15.75">
      <c r="A4" s="97" t="s">
        <v>185</v>
      </c>
      <c r="B4" s="97"/>
      <c r="C4" s="97"/>
      <c r="D4" s="98"/>
      <c r="E4" s="98"/>
      <c r="F4" s="31"/>
      <c r="G4" s="31"/>
      <c r="H4" s="31"/>
    </row>
    <row r="5" spans="1:8" s="16" customFormat="1" ht="15.75">
      <c r="A5" s="97" t="s">
        <v>651</v>
      </c>
      <c r="B5" s="97"/>
      <c r="C5" s="97"/>
      <c r="D5" s="98"/>
      <c r="E5" s="98"/>
      <c r="F5" s="29"/>
      <c r="G5" s="29"/>
      <c r="H5" s="29"/>
    </row>
    <row r="6" spans="1:8" s="16" customFormat="1" ht="15.75">
      <c r="A6" s="34"/>
      <c r="B6" s="34"/>
      <c r="C6" s="34"/>
      <c r="D6" s="30"/>
      <c r="E6" s="30"/>
      <c r="F6" s="29"/>
      <c r="G6" s="29"/>
      <c r="H6" s="29"/>
    </row>
    <row r="7" spans="1:8" s="16" customFormat="1" ht="15.75">
      <c r="A7" s="34"/>
      <c r="B7" s="34"/>
      <c r="C7" s="34"/>
      <c r="D7" s="30"/>
      <c r="E7" s="30"/>
      <c r="F7" s="29"/>
      <c r="G7" s="29"/>
      <c r="H7" s="29"/>
    </row>
    <row r="8" spans="1:8" s="16" customFormat="1" ht="15.75">
      <c r="A8" s="34"/>
      <c r="B8" s="34"/>
      <c r="C8" s="34"/>
      <c r="D8" s="30"/>
      <c r="E8" s="30"/>
      <c r="F8" s="29"/>
      <c r="G8" s="29"/>
      <c r="H8" s="29"/>
    </row>
    <row r="9" spans="1:3" s="20" customFormat="1" ht="15.75">
      <c r="A9" s="19"/>
      <c r="B9" s="19"/>
      <c r="C9" s="19"/>
    </row>
    <row r="10" spans="1:8" s="20" customFormat="1" ht="33" customHeight="1">
      <c r="A10" s="99" t="s">
        <v>496</v>
      </c>
      <c r="B10" s="100"/>
      <c r="C10" s="100"/>
      <c r="D10" s="100"/>
      <c r="E10" s="100"/>
      <c r="F10" s="29"/>
      <c r="G10" s="29"/>
      <c r="H10" s="29"/>
    </row>
    <row r="11" spans="1:3" s="20" customFormat="1" ht="15.75">
      <c r="A11" s="101"/>
      <c r="B11" s="101"/>
      <c r="C11" s="101"/>
    </row>
    <row r="12" spans="1:5" s="20" customFormat="1" ht="15.75">
      <c r="A12" s="17"/>
      <c r="B12" s="17"/>
      <c r="E12" s="18" t="s">
        <v>136</v>
      </c>
    </row>
    <row r="13" spans="1:5" s="20" customFormat="1" ht="12" customHeight="1">
      <c r="A13" s="94" t="s">
        <v>137</v>
      </c>
      <c r="B13" s="94" t="s">
        <v>138</v>
      </c>
      <c r="C13" s="94" t="s">
        <v>176</v>
      </c>
      <c r="D13" s="94" t="s">
        <v>348</v>
      </c>
      <c r="E13" s="96" t="s">
        <v>154</v>
      </c>
    </row>
    <row r="14" spans="1:5" s="20" customFormat="1" ht="117.75" customHeight="1">
      <c r="A14" s="94"/>
      <c r="B14" s="94"/>
      <c r="C14" s="95"/>
      <c r="D14" s="95"/>
      <c r="E14" s="95"/>
    </row>
    <row r="15" spans="1:5" s="20" customFormat="1" ht="48" customHeight="1">
      <c r="A15" s="2" t="s">
        <v>159</v>
      </c>
      <c r="B15" s="3" t="s">
        <v>164</v>
      </c>
      <c r="C15" s="22">
        <f>C16-C18</f>
        <v>-135418253.59000015</v>
      </c>
      <c r="D15" s="43">
        <f>D16-D18</f>
        <v>-24000635.870000064</v>
      </c>
      <c r="E15" s="44">
        <f>D15/C15*100</f>
        <v>17.723338792025576</v>
      </c>
    </row>
    <row r="16" spans="1:5" s="20" customFormat="1" ht="37.5" customHeight="1">
      <c r="A16" s="2" t="s">
        <v>160</v>
      </c>
      <c r="B16" s="3" t="s">
        <v>139</v>
      </c>
      <c r="C16" s="22">
        <f>C17</f>
        <v>2159817795.16</v>
      </c>
      <c r="D16" s="43">
        <f>D17</f>
        <v>517045145.84</v>
      </c>
      <c r="E16" s="44">
        <f>D16/C16*100</f>
        <v>23.939294647847696</v>
      </c>
    </row>
    <row r="17" spans="1:5" s="20" customFormat="1" ht="33.75" customHeight="1">
      <c r="A17" s="2" t="s">
        <v>161</v>
      </c>
      <c r="B17" s="3" t="s">
        <v>140</v>
      </c>
      <c r="C17" s="22">
        <v>2159817795.16</v>
      </c>
      <c r="D17" s="22">
        <v>517045145.84</v>
      </c>
      <c r="E17" s="44">
        <f>D17/C17*100</f>
        <v>23.939294647847696</v>
      </c>
    </row>
    <row r="18" spans="1:5" s="20" customFormat="1" ht="31.5" customHeight="1">
      <c r="A18" s="2" t="s">
        <v>162</v>
      </c>
      <c r="B18" s="3" t="s">
        <v>141</v>
      </c>
      <c r="C18" s="22">
        <f>C19</f>
        <v>2295236048.75</v>
      </c>
      <c r="D18" s="43">
        <f>D19</f>
        <v>541045781.71</v>
      </c>
      <c r="E18" s="44">
        <f>D18/C18*100</f>
        <v>23.572555075747307</v>
      </c>
    </row>
    <row r="19" spans="1:5" s="20" customFormat="1" ht="31.5" customHeight="1">
      <c r="A19" s="2" t="s">
        <v>163</v>
      </c>
      <c r="B19" s="3" t="s">
        <v>142</v>
      </c>
      <c r="C19" s="22">
        <v>2295236048.75</v>
      </c>
      <c r="D19" s="43">
        <v>541045781.71</v>
      </c>
      <c r="E19" s="44">
        <f>D19/C19*100</f>
        <v>23.572555075747307</v>
      </c>
    </row>
    <row r="20" spans="1:3" s="20" customFormat="1" ht="15.75">
      <c r="A20" s="16"/>
      <c r="B20" s="16"/>
      <c r="C20" s="16"/>
    </row>
    <row r="21" spans="1:3" s="20" customFormat="1" ht="15.75">
      <c r="A21" s="16"/>
      <c r="B21" s="16"/>
      <c r="C21" s="16"/>
    </row>
    <row r="22" spans="1:5" s="20" customFormat="1" ht="15.75" customHeight="1">
      <c r="A22" s="89"/>
      <c r="B22" s="89"/>
      <c r="C22" s="89"/>
      <c r="D22" s="89"/>
      <c r="E22" s="89"/>
    </row>
    <row r="23" s="20" customFormat="1" ht="15.75"/>
  </sheetData>
  <sheetProtection/>
  <mergeCells count="13">
    <mergeCell ref="A22:E22"/>
    <mergeCell ref="A11:C11"/>
    <mergeCell ref="A13:A14"/>
    <mergeCell ref="B13:B14"/>
    <mergeCell ref="C13:C14"/>
    <mergeCell ref="A2:E2"/>
    <mergeCell ref="A1:E1"/>
    <mergeCell ref="D13:D14"/>
    <mergeCell ref="E13:E14"/>
    <mergeCell ref="A3:E3"/>
    <mergeCell ref="A4:E4"/>
    <mergeCell ref="A5:E5"/>
    <mergeCell ref="A10:E10"/>
  </mergeCells>
  <printOptions/>
  <pageMargins left="0.5905511811023623" right="0.3937007874015748" top="0.3937007874015748" bottom="0.3937007874015748"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2023-06-13T06:04:04Z</cp:lastPrinted>
  <dcterms:created xsi:type="dcterms:W3CDTF">2003-10-27T11:59:24Z</dcterms:created>
  <dcterms:modified xsi:type="dcterms:W3CDTF">2023-06-14T09:15:10Z</dcterms:modified>
  <cp:category/>
  <cp:version/>
  <cp:contentType/>
  <cp:contentStatus/>
</cp:coreProperties>
</file>