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firstSheet="22" activeTab="28"/>
  </bookViews>
  <sheets>
    <sheet name="источники 2021" sheetId="1" r:id="rId1"/>
    <sheet name="нормативы" sheetId="2" r:id="rId2"/>
    <sheet name="гл адм дох" sheetId="3" r:id="rId3"/>
    <sheet name="перечень источ" sheetId="4" r:id="rId4"/>
    <sheet name="доходы 2021" sheetId="5" r:id="rId5"/>
    <sheet name="доходы 2022 и 2023" sheetId="6" r:id="rId6"/>
    <sheet name="разд, подр 2021" sheetId="7" r:id="rId7"/>
    <sheet name="разд, подр 2022 и 2023" sheetId="8" r:id="rId8"/>
    <sheet name="программы 2021" sheetId="9" r:id="rId9"/>
    <sheet name="программы 2022 и 2023" sheetId="10" r:id="rId10"/>
    <sheet name="Ведом 2021" sheetId="11" r:id="rId11"/>
    <sheet name="Вед-во 2022 и 2023" sheetId="12" r:id="rId12"/>
    <sheet name="дотация 2021" sheetId="13" r:id="rId13"/>
    <sheet name="дотация 2022-2023" sheetId="14" r:id="rId14"/>
    <sheet name="воинский учет 2021" sheetId="15" r:id="rId15"/>
    <sheet name="воинский учет 2022-2023" sheetId="16" r:id="rId16"/>
    <sheet name="иные 2021" sheetId="17" r:id="rId17"/>
    <sheet name="дороги 2021" sheetId="18" r:id="rId18"/>
    <sheet name="дороги 2022-2023" sheetId="19" r:id="rId19"/>
    <sheet name="иные МБТ 2021" sheetId="20" r:id="rId20"/>
    <sheet name="иные МБТ зп культ 2022-2023" sheetId="21" r:id="rId21"/>
    <sheet name="гор среда 2021" sheetId="22" r:id="rId22"/>
    <sheet name="гор среда 2022-2023" sheetId="23" r:id="rId23"/>
    <sheet name="конкурс гор среда 2021" sheetId="24" r:id="rId24"/>
    <sheet name="межб" sheetId="25" r:id="rId25"/>
    <sheet name="ППМИ" sheetId="26" r:id="rId26"/>
    <sheet name="межб РБ" sheetId="27" r:id="rId27"/>
    <sheet name="контейнеры 2021" sheetId="28" r:id="rId28"/>
    <sheet name="Наше село" sheetId="29" r:id="rId29"/>
  </sheets>
  <definedNames>
    <definedName name="_xlfn.CONCAT" hidden="1">#NAME?</definedName>
    <definedName name="_xlnm.Print_Titles" localSheetId="10">'Ведом 2021'!$18:$19</definedName>
    <definedName name="_xlnm.Print_Titles" localSheetId="6">'разд, подр 2021'!$9:$10</definedName>
    <definedName name="_xlnm.Print_Area" localSheetId="2">'гл адм дох'!$A$1:$C$114</definedName>
  </definedNames>
  <calcPr fullCalcOnLoad="1"/>
</workbook>
</file>

<file path=xl/sharedStrings.xml><?xml version="1.0" encoding="utf-8"?>
<sst xmlns="http://schemas.openxmlformats.org/spreadsheetml/2006/main" count="6998" uniqueCount="1511">
  <si>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</si>
  <si>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</si>
  <si>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</si>
  <si>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</si>
  <si>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</si>
  <si>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</si>
  <si>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</si>
  <si>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</si>
  <si>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</si>
  <si>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</si>
  <si>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</si>
  <si>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</si>
  <si>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</si>
  <si>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</si>
  <si>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</si>
  <si>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</si>
  <si>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</si>
  <si>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</si>
  <si>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</si>
  <si>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</si>
  <si>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</si>
  <si>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</si>
  <si>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</si>
  <si>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</si>
  <si>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</si>
  <si>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</si>
  <si>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</si>
  <si>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</si>
  <si>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</si>
  <si>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</si>
  <si>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</si>
  <si>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</si>
  <si>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</si>
  <si>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</si>
  <si>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</si>
  <si>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</si>
  <si>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</si>
  <si>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</si>
  <si>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09\0\08\03560</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</si>
  <si>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</si>
  <si>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</si>
  <si>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</si>
  <si>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</si>
  <si>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</si>
  <si>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</si>
  <si>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</si>
  <si>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</si>
  <si>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</si>
  <si>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</si>
  <si>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</si>
  <si>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</si>
  <si>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</si>
  <si>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</si>
  <si>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</si>
  <si>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</si>
  <si>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</si>
  <si>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</si>
  <si>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</si>
  <si>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</si>
  <si>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</si>
  <si>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</si>
  <si>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</si>
  <si>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</si>
  <si>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</si>
  <si>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</si>
  <si>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</si>
  <si>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</si>
  <si>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</si>
  <si>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</si>
  <si>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</si>
  <si>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</si>
  <si>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</si>
  <si>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</si>
  <si>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</si>
  <si>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</si>
  <si>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</si>
  <si>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</si>
  <si>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</si>
  <si>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</si>
  <si>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</si>
  <si>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</si>
  <si>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</si>
  <si>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</si>
  <si>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</si>
  <si>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</si>
  <si>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</si>
  <si>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</si>
  <si>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</si>
  <si>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</si>
  <si>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</si>
  <si>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</si>
  <si>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</si>
  <si>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</si>
  <si>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</si>
  <si>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</si>
  <si>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</si>
  <si>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</si>
  <si>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</si>
  <si>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</si>
  <si>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</si>
  <si>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</si>
  <si>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</si>
  <si>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</si>
  <si>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</si>
  <si>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</si>
  <si>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</si>
  <si>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</si>
  <si>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</si>
  <si>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</si>
  <si>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</si>
  <si>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</si>
  <si>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</si>
  <si>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</si>
  <si>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</si>
  <si>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</si>
  <si>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</si>
  <si>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</si>
  <si>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</si>
  <si>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</si>
  <si>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</si>
  <si>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</si>
  <si>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</si>
  <si>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</si>
  <si>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</si>
  <si>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</si>
  <si>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</si>
  <si>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</si>
  <si>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</si>
  <si>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</si>
  <si>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</si>
  <si>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</si>
  <si>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</si>
  <si>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</si>
  <si>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</si>
  <si>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</si>
  <si>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</si>
  <si>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</si>
  <si>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</si>
  <si>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</si>
  <si>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</si>
  <si>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</si>
  <si>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</si>
  <si>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</si>
  <si>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</si>
  <si>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</si>
  <si>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</si>
  <si>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</si>
  <si>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</si>
  <si>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</si>
  <si>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</si>
  <si>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</si>
  <si>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</si>
  <si>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</si>
  <si>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</si>
  <si>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</si>
  <si>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</si>
  <si>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</si>
  <si>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</si>
  <si>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</si>
  <si>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</si>
  <si>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</si>
  <si>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</si>
  <si>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</si>
  <si>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</si>
  <si>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</si>
  <si>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</si>
  <si>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</si>
  <si>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</si>
  <si>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</si>
  <si>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</si>
  <si>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</si>
  <si>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</si>
  <si>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</si>
  <si>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</si>
  <si>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</si>
  <si>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</si>
  <si>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</si>
  <si>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</si>
  <si>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</si>
  <si>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</si>
  <si>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</si>
  <si>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</si>
  <si>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</si>
  <si>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</si>
  <si>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</si>
  <si>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</si>
  <si>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</si>
  <si>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</si>
  <si>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</si>
  <si>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</si>
  <si>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</si>
  <si>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</si>
  <si>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</si>
  <si>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</si>
  <si>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</si>
  <si>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</si>
  <si>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</si>
  <si>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</si>
  <si>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</si>
  <si>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</si>
  <si>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</si>
  <si>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</si>
  <si>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</si>
  <si>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</si>
  <si>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</si>
  <si>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</si>
  <si>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</si>
  <si>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</si>
  <si>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</si>
  <si>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</si>
  <si>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</si>
  <si>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</si>
  <si>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</si>
  <si>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</si>
  <si>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</si>
  <si>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</si>
  <si>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</si>
  <si>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</si>
  <si>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</si>
  <si>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</si>
  <si>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</si>
  <si>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</si>
  <si>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</si>
  <si>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</si>
  <si>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</si>
  <si>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</si>
  <si>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</si>
  <si>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</si>
  <si>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</si>
  <si>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</si>
  <si>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</si>
  <si>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</si>
  <si>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</si>
  <si>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</si>
  <si>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</si>
  <si>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</si>
  <si>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</si>
  <si>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</si>
  <si>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</si>
  <si>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</si>
  <si>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</si>
  <si>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</si>
  <si>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</si>
  <si>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</si>
  <si>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</si>
  <si>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</si>
  <si>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</si>
  <si>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</si>
  <si>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</si>
  <si>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</si>
  <si>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</si>
  <si>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</si>
  <si>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</si>
  <si>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</si>
  <si>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</si>
  <si>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</si>
  <si>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</si>
  <si>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</si>
  <si>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</si>
  <si>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</si>
  <si>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</si>
  <si>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</si>
  <si>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</si>
  <si>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</si>
  <si>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</si>
  <si>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</si>
  <si>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</si>
  <si>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</si>
  <si>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</si>
  <si>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</si>
  <si>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</si>
  <si>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</si>
  <si>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</si>
  <si>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</si>
  <si>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</si>
  <si>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</si>
  <si>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</si>
  <si>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</si>
  <si>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</si>
  <si>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</si>
  <si>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</si>
  <si>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</si>
  <si>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</si>
  <si>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</si>
  <si>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</si>
  <si>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</si>
  <si>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</si>
  <si>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</si>
  <si>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</si>
  <si>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</si>
  <si>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</si>
  <si>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</si>
  <si>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</si>
  <si>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</si>
  <si>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</si>
  <si>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</si>
  <si>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</si>
  <si>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</si>
  <si>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</si>
  <si>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</si>
  <si>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</si>
  <si>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</si>
  <si>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</si>
  <si>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</si>
  <si>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06\3\00\00000</t>
  </si>
  <si>
    <t>06\3\01\00000</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</si>
  <si>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</si>
  <si>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</si>
  <si>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</si>
  <si>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</si>
  <si>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</si>
  <si>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</si>
  <si>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</si>
  <si>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</si>
  <si>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</si>
  <si>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</si>
  <si>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</si>
  <si>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</si>
  <si>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</si>
  <si>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</si>
  <si>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</si>
  <si>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</si>
  <si>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</si>
  <si>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</si>
  <si>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</si>
  <si>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</si>
  <si>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</si>
  <si>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</si>
  <si>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</si>
  <si>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</si>
  <si>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</si>
  <si>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</si>
  <si>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</si>
  <si>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</si>
  <si>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</si>
  <si>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</si>
  <si>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</si>
  <si>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</si>
  <si>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</si>
  <si>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</si>
  <si>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</si>
  <si>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</si>
  <si>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</si>
  <si>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</si>
  <si>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</si>
  <si>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</si>
  <si>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</si>
  <si>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</si>
  <si>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</si>
  <si>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</si>
  <si>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</si>
  <si>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</si>
  <si>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</si>
  <si>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</si>
  <si>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</si>
  <si>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</si>
  <si>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</si>
  <si>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</si>
  <si>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</si>
  <si>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</si>
  <si>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</si>
  <si>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</si>
  <si>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</si>
  <si>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</si>
  <si>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</si>
  <si>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</si>
  <si>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</si>
  <si>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</si>
  <si>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</si>
  <si>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</si>
  <si>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</si>
  <si>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</si>
  <si>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</si>
  <si>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</si>
  <si>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</si>
  <si>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</si>
  <si>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</si>
  <si>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</si>
  <si>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</si>
  <si>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</si>
  <si>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</si>
  <si>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</si>
  <si>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</si>
  <si>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</si>
  <si>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</si>
  <si>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</si>
  <si>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</si>
  <si>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</si>
  <si>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</si>
  <si>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</si>
  <si>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</si>
  <si>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</si>
  <si>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</si>
  <si>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</si>
  <si>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</si>
  <si>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</si>
  <si>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</si>
  <si>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</si>
  <si>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</si>
  <si>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</si>
  <si>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</si>
  <si>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</si>
  <si>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</si>
  <si>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</si>
  <si>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</si>
  <si>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</si>
  <si>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</si>
  <si>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</si>
  <si>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</si>
  <si>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</si>
  <si>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</si>
  <si>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</si>
  <si>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</si>
  <si>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</si>
  <si>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</si>
  <si>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</si>
  <si>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</si>
  <si>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</si>
  <si>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</si>
  <si>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</si>
  <si>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</si>
  <si>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</si>
  <si>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</si>
  <si>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</si>
  <si>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1 11 09045 05 0000 120</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</si>
  <si>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</si>
  <si>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</si>
  <si>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</si>
  <si>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</si>
  <si>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</si>
  <si>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</si>
  <si>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</si>
  <si>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</si>
  <si>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 xml:space="preserve">                                                                                                                                              к решению Совета мунциипального </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</si>
  <si>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</si>
  <si>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</si>
  <si>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</si>
  <si>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</si>
  <si>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</si>
  <si>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</si>
  <si>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</si>
  <si>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</si>
  <si>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</si>
  <si>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</si>
  <si>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</si>
  <si>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</si>
  <si>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</si>
  <si>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</si>
  <si>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</si>
  <si>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</si>
  <si>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</si>
  <si>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</si>
  <si>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</si>
  <si>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</si>
  <si>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</si>
  <si>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</si>
  <si>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</si>
  <si>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</si>
  <si>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</si>
  <si>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</si>
  <si>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</si>
  <si>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</si>
  <si>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</si>
  <si>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</si>
  <si>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</si>
  <si>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</si>
  <si>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</si>
  <si>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</si>
  <si>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</si>
  <si>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</si>
  <si>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</si>
  <si>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</si>
  <si>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</si>
  <si>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</si>
  <si>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</si>
  <si>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</si>
  <si>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</si>
  <si>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</si>
  <si>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</si>
  <si>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</si>
  <si>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</si>
  <si>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</si>
  <si>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</si>
  <si>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</si>
  <si>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</si>
  <si>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</si>
  <si>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</si>
  <si>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</si>
  <si>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</si>
  <si>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</si>
  <si>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</si>
  <si>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</si>
  <si>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</si>
  <si>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</si>
  <si>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</si>
  <si>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</si>
  <si>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</si>
  <si>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</si>
  <si>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</si>
  <si>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</si>
  <si>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</si>
  <si>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</si>
  <si>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</si>
  <si>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</si>
  <si>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</si>
  <si>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</si>
  <si>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</si>
  <si>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</si>
  <si>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</si>
  <si>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</si>
  <si>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</si>
  <si>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</si>
  <si>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</si>
  <si>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</si>
  <si>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НЕПРОГРАММНЫЕ РАСХОДЫ</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</si>
  <si>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</si>
  <si>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</si>
  <si>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</si>
  <si>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</si>
  <si>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</si>
  <si>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</si>
  <si>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</si>
  <si>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</si>
  <si>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</si>
  <si>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</si>
  <si>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</si>
  <si>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</si>
  <si>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</si>
  <si>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</si>
  <si>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</si>
  <si>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</si>
  <si>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</si>
  <si>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</si>
  <si>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</si>
  <si>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1 08 07150 01 0000 110</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</si>
  <si>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</si>
  <si>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</si>
  <si>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</si>
  <si>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</si>
  <si>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</si>
  <si>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</si>
  <si>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</si>
  <si>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</si>
  <si>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</si>
  <si>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</si>
  <si>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</si>
  <si>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07\0\05\00000</t>
  </si>
  <si>
    <t>08\0\05\00000</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</si>
  <si>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</si>
  <si>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</si>
  <si>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</si>
  <si>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</si>
  <si>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</si>
  <si>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</si>
  <si>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</si>
  <si>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</si>
  <si>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</si>
  <si>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</si>
  <si>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</si>
  <si>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</si>
  <si>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</si>
  <si>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</si>
  <si>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</si>
  <si>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</si>
  <si>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</si>
  <si>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</si>
  <si>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</si>
  <si>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</si>
  <si>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</si>
  <si>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</si>
  <si>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</si>
  <si>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</si>
  <si>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</si>
  <si>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</si>
  <si>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</si>
  <si>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2 02 29999 05 7204 150</t>
  </si>
  <si>
    <t>2 02 29999 05 7205 150</t>
  </si>
  <si>
    <t>2 02 29999 05 7208 150</t>
  </si>
  <si>
    <t>2 02 29999 05 7211 150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</si>
  <si>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</si>
  <si>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</si>
  <si>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</si>
  <si>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</si>
  <si>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</si>
  <si>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</si>
  <si>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</si>
  <si>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</si>
  <si>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</si>
  <si>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</si>
  <si>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</si>
  <si>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</si>
  <si>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</si>
  <si>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</si>
  <si>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</si>
  <si>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</si>
  <si>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</si>
  <si>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</si>
  <si>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</si>
  <si>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</si>
  <si>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</si>
  <si>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</si>
  <si>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</si>
  <si>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</si>
  <si>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</si>
  <si>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</si>
  <si>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</si>
  <si>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</si>
  <si>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</si>
  <si>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</si>
  <si>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</si>
  <si>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</si>
  <si>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</si>
  <si>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</si>
  <si>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</si>
  <si>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</si>
  <si>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</si>
  <si>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</si>
  <si>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</si>
  <si>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</si>
  <si>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</si>
  <si>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</si>
  <si>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</si>
  <si>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</si>
  <si>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</si>
  <si>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</si>
  <si>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</si>
  <si>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</si>
  <si>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</si>
  <si>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</si>
  <si>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</si>
  <si>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</si>
  <si>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</si>
  <si>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</si>
  <si>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</si>
  <si>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</si>
  <si>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</si>
  <si>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</si>
  <si>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</si>
  <si>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</si>
  <si>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</si>
  <si>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</si>
  <si>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</si>
  <si>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</si>
  <si>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</si>
  <si>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</si>
  <si>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</si>
  <si>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</si>
  <si>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</si>
  <si>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</si>
  <si>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</si>
  <si>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</si>
  <si>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</si>
  <si>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</si>
  <si>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</si>
  <si>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</si>
  <si>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</si>
  <si>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</si>
  <si>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</si>
  <si>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</si>
  <si>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</si>
  <si>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</si>
  <si>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</si>
  <si>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</si>
  <si>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99\0\00\03560</t>
  </si>
  <si>
    <t>99\0\00\61320</t>
  </si>
  <si>
    <t>99\0\00\03610</t>
  </si>
  <si>
    <t>99\0\00\43450</t>
  </si>
  <si>
    <t>99\0\00\03330</t>
  </si>
  <si>
    <t>99\0\00\03380</t>
  </si>
  <si>
    <t>99\0\00\S2110</t>
  </si>
  <si>
    <t>99\0\00\03150</t>
  </si>
  <si>
    <t>99\0\00\S2160</t>
  </si>
  <si>
    <t>99\0\00\63020</t>
  </si>
  <si>
    <t>99\0\00\51180</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</si>
  <si>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</si>
  <si>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</si>
  <si>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</si>
  <si>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</si>
  <si>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</si>
  <si>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</si>
  <si>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 xml:space="preserve">Реализация программ формирования современной городской среды </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</si>
  <si>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</si>
  <si>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</si>
  <si>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</si>
  <si>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</si>
  <si>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</si>
  <si>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</si>
  <si>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</si>
  <si>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</si>
  <si>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</si>
  <si>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</si>
  <si>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</si>
  <si>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</si>
  <si>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</si>
  <si>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99\0\00\S2350</t>
  </si>
  <si>
    <t>99\0\00\51200</t>
  </si>
  <si>
    <t>08\0\06\00000</t>
  </si>
  <si>
    <t>09\0\F2\00000</t>
  </si>
  <si>
    <t>09\0\F2\55550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</si>
  <si>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</si>
  <si>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99\0\00\L576Г</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</si>
  <si>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</si>
  <si>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</si>
  <si>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</si>
  <si>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</si>
  <si>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</si>
  <si>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</si>
  <si>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</si>
  <si>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</si>
  <si>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</si>
  <si>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</si>
  <si>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</si>
  <si>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</si>
  <si>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</si>
  <si>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</si>
  <si>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</si>
  <si>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</si>
  <si>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</si>
  <si>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</si>
  <si>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</si>
  <si>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</si>
  <si>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</si>
  <si>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</si>
  <si>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</si>
  <si>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</si>
  <si>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</si>
  <si>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</si>
  <si>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</si>
  <si>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</si>
  <si>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</si>
  <si>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</si>
  <si>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</si>
  <si>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</si>
  <si>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</si>
  <si>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</si>
  <si>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</si>
  <si>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</si>
  <si>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</si>
  <si>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</si>
  <si>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</si>
  <si>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</si>
  <si>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</si>
  <si>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</si>
  <si>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</si>
  <si>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</si>
  <si>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</si>
  <si>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</si>
  <si>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</si>
  <si>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</si>
  <si>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</si>
  <si>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</si>
  <si>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</si>
  <si>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</si>
  <si>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</si>
  <si>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</si>
  <si>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</si>
  <si>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</si>
  <si>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</si>
  <si>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</si>
  <si>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</si>
  <si>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</si>
  <si>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</si>
  <si>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</si>
  <si>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</si>
  <si>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</si>
  <si>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</si>
  <si>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</si>
  <si>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</si>
  <si>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</si>
  <si>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99\0\F2\00000</t>
  </si>
  <si>
    <t>99\0\F2\55550</t>
  </si>
  <si>
    <t>в том числе за счет средств:</t>
  </si>
  <si>
    <t>бюджета Республики Башкортостан</t>
  </si>
  <si>
    <t>бюджета муниципального района</t>
  </si>
  <si>
    <t xml:space="preserve">                                                                                                                                                                                 района Мелеузовский район</t>
  </si>
  <si>
    <t xml:space="preserve">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</si>
  <si>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</si>
  <si>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</si>
  <si>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</si>
  <si>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</si>
  <si>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</si>
  <si>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</si>
  <si>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</si>
  <si>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</si>
  <si>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</si>
  <si>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</si>
  <si>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</si>
  <si>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</si>
  <si>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</si>
  <si>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</si>
  <si>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</si>
  <si>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</si>
  <si>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</si>
  <si>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</si>
  <si>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</si>
  <si>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</si>
  <si>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</si>
  <si>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</si>
  <si>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 xml:space="preserve"> 2 02 35469 05 0000 150</t>
  </si>
  <si>
    <t>2 02 29999 05 7255 150</t>
  </si>
  <si>
    <t>2 02 27576 05 0000 150</t>
  </si>
  <si>
    <t>2 02 20216 05 0000 150</t>
  </si>
  <si>
    <t>2 02 25576 05 0000 150</t>
  </si>
  <si>
    <t>0505</t>
  </si>
  <si>
    <t>Другие вопросы в области жилищно-коммунального хозяйства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</si>
  <si>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</si>
  <si>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</si>
  <si>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03\0\02\48280</t>
  </si>
  <si>
    <t>Прочие физкультурно-спортивные организации</t>
  </si>
  <si>
    <t>99\0\00\48280</t>
  </si>
  <si>
    <t>Поддержание почвенного плодородия</t>
  </si>
  <si>
    <t>06\1\01\62150</t>
  </si>
  <si>
    <t>Поддержка малых форм хозяйствования в области сельского хозяйства</t>
  </si>
  <si>
    <t>Мероприятия в области экологии и природопользования</t>
  </si>
  <si>
    <t>09\0\04\41200</t>
  </si>
  <si>
    <t>Учреждения в сфере отдыха и оздоровления</t>
  </si>
  <si>
    <t>01\0\04\43290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</si>
  <si>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</si>
  <si>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к решению Совета муниципального</t>
  </si>
  <si>
    <t xml:space="preserve">                                                                                                                                           района Мелеузовский район</t>
  </si>
  <si>
    <t xml:space="preserve">                                                                                                                                           Республики Башкортостан</t>
  </si>
  <si>
    <t xml:space="preserve">                                                                                                                                                                                 к решению Совета муниципального</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</si>
  <si>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</si>
  <si>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</si>
  <si>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</si>
  <si>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</si>
  <si>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</si>
  <si>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</si>
  <si>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</si>
  <si>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</si>
  <si>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</si>
  <si>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</si>
  <si>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</si>
  <si>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</si>
  <si>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</si>
  <si>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</si>
  <si>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99\0\00\53030</t>
  </si>
  <si>
    <t xml:space="preserve">Мелеузовский район Республики Башкортостан на 2021 год </t>
  </si>
  <si>
    <t>Мелеузовский район Республики Башкортостан на плановый период 2022 и 2023 годов</t>
  </si>
  <si>
    <t xml:space="preserve">Распределение бюджетных ассигнований муниципального района Мелеузовский район Республики Башкортостан на 2021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</si>
  <si>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2023 год</t>
  </si>
  <si>
    <t>Распределение бюджетных ассигнований муниципального района Мелеузовский район Республики Башкортостан на плановый период 2022 и 2023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</si>
  <si>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99\0\00\62150</t>
  </si>
  <si>
    <t>99\0\00\62330</t>
  </si>
  <si>
    <t xml:space="preserve">Распределение бюджетных ассигнований муниципального района Мелеузовский район Республики Башкортостан на 2021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</si>
  <si>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2022 и 2023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</si>
  <si>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</si>
  <si>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</si>
  <si>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2022 и 2023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</si>
  <si>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</si>
  <si>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</si>
  <si>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2022 и 2023 годов</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</si>
  <si>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</si>
  <si>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</si>
  <si>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</si>
  <si>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</si>
  <si>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</si>
  <si>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</si>
  <si>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</si>
  <si>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</si>
  <si>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</si>
  <si>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</si>
  <si>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Учреждения в сфере строительства, архитектуры и градостроительства</t>
  </si>
  <si>
    <t>09\0\10\45190</t>
  </si>
  <si>
    <t>09\0\09\S2550</t>
  </si>
  <si>
    <t>Проведение комплексных кадастровых работ (за исключением расходов, софинансируемых за счет средств федерального бюджета)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</si>
  <si>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</si>
  <si>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</si>
  <si>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</si>
  <si>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09\0\F2\М4240</t>
  </si>
  <si>
    <t>01\0\11\42400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</si>
  <si>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</si>
  <si>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</si>
  <si>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</si>
  <si>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99\0\00\L3040</t>
  </si>
  <si>
    <t>99\0\00\43290</t>
  </si>
  <si>
    <t>99\0\00\42400</t>
  </si>
  <si>
    <t>Региональный проект "Успех каждого ребенка"</t>
  </si>
  <si>
    <t>99\0\00\43590</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</si>
  <si>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</si>
  <si>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</si>
  <si>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</si>
  <si>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</si>
  <si>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2022 и 2023 годов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</si>
  <si>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2021 год за счет средств бюджета Республики Башкортостан</t>
  </si>
  <si>
    <t>федерального бюджета</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</si>
  <si>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2021 год</t>
  </si>
  <si>
    <t xml:space="preserve">                                                                                                 районаМелеузовский район</t>
  </si>
  <si>
    <t>№ п/п</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</si>
  <si>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2022 и 2023 годов</t>
  </si>
  <si>
    <t>Распределение иных межбюджетных трансфертов бюджетам поселений на реализацию программ формирования современной городской среды на 2021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</si>
  <si>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</si>
  <si>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</si>
  <si>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</si>
  <si>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</si>
  <si>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2022 и 2023 годов</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</si>
  <si>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2021 год</t>
  </si>
  <si>
    <t>Сельское поселение Воскресенский сельсовет</t>
  </si>
  <si>
    <t>Администрация муниципального района Мелеузовский район Республики Башкортостан</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</si>
  <si>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</si>
  <si>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</si>
  <si>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1 16 02000 02 0000 140</t>
  </si>
  <si>
    <t>Административные штрафы, установленные законами субъектов Российской Федерации об административных правонарушениях</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</si>
  <si>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</si>
  <si>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</si>
  <si>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</si>
  <si>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</si>
  <si>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</si>
  <si>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</si>
  <si>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1 16 10000 00 0000 140</t>
  </si>
  <si>
    <t>Платежи в целях возмещения причиненного ущерба (убытков)</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</si>
  <si>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</si>
  <si>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</si>
  <si>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</si>
  <si>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</si>
  <si>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</si>
  <si>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</si>
  <si>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</si>
  <si>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</si>
  <si>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</si>
  <si>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</si>
  <si>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</si>
  <si>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</si>
  <si>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</si>
  <si>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</si>
  <si>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</si>
  <si>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</si>
  <si>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</si>
  <si>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</si>
  <si>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</si>
  <si>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</si>
  <si>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</si>
  <si>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</si>
  <si>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</si>
  <si>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</si>
  <si>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</si>
  <si>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</si>
  <si>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</si>
  <si>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</si>
  <si>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</si>
  <si>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</si>
  <si>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</si>
  <si>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</si>
  <si>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</si>
  <si>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</si>
  <si>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</si>
  <si>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</si>
  <si>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</si>
  <si>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</si>
  <si>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</si>
  <si>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</si>
  <si>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</si>
  <si>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</si>
  <si>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</si>
  <si>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</si>
  <si>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</si>
  <si>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</si>
  <si>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</si>
  <si>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</si>
  <si>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</si>
  <si>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</si>
  <si>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</si>
  <si>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</si>
  <si>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</si>
  <si>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</si>
  <si>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</si>
  <si>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</si>
  <si>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</si>
  <si>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</si>
  <si>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</si>
  <si>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</si>
  <si>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</si>
  <si>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</si>
  <si>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</si>
  <si>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</si>
  <si>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</si>
  <si>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</si>
  <si>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</si>
  <si>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</si>
  <si>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</si>
  <si>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</si>
  <si>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</si>
  <si>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</si>
  <si>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</si>
  <si>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</si>
  <si>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</si>
  <si>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</si>
  <si>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</si>
  <si>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</si>
  <si>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</si>
  <si>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</si>
  <si>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</si>
  <si>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</si>
  <si>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</si>
  <si>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</si>
  <si>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</si>
  <si>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</si>
  <si>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</si>
  <si>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</si>
  <si>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</si>
  <si>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</si>
  <si>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</si>
  <si>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</si>
  <si>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</si>
  <si>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</si>
  <si>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</si>
  <si>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</si>
  <si>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</si>
  <si>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</si>
  <si>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</si>
  <si>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</si>
  <si>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</si>
  <si>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</si>
  <si>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</si>
  <si>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</si>
  <si>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000 1 17 14030 10 0000 150</t>
  </si>
  <si>
    <t>Средства самообложения граждан, зачисляемые в бюджеты сельских  поселений</t>
  </si>
  <si>
    <t>000 1 17 14030 13 0000 150</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</si>
  <si>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</si>
  <si>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</si>
  <si>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</si>
  <si>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</si>
  <si>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</si>
  <si>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</si>
  <si>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</si>
  <si>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</si>
  <si>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</si>
  <si>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</si>
  <si>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</si>
  <si>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</si>
  <si>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</si>
  <si>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</si>
  <si>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</si>
  <si>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</si>
  <si>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</si>
  <si>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</si>
  <si>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</si>
  <si>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</si>
  <si>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</si>
  <si>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</si>
  <si>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</si>
  <si>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</si>
  <si>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</si>
  <si>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</si>
  <si>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</si>
  <si>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</si>
  <si>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</si>
  <si>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</si>
  <si>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</si>
  <si>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</si>
  <si>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</si>
  <si>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</si>
  <si>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</si>
  <si>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</si>
  <si>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</si>
  <si>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</si>
  <si>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</si>
  <si>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</si>
  <si>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</si>
  <si>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</si>
  <si>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</si>
  <si>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</si>
  <si>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</si>
  <si>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</si>
  <si>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</si>
  <si>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</si>
  <si>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</si>
  <si>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</si>
  <si>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</si>
  <si>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</si>
  <si>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</si>
  <si>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</si>
  <si>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</si>
  <si>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</si>
  <si>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</si>
  <si>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</si>
  <si>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</si>
  <si>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</si>
  <si>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</si>
  <si>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1 16 11064 01 0000 140</t>
  </si>
  <si>
    <t>1 17 01050 05 0000 180</t>
  </si>
  <si>
    <t xml:space="preserve">Невыясненные поступления, зачисляемые в бюджеты муниципальных районов </t>
  </si>
  <si>
    <t>1 17 14030 05 0000 150</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</si>
  <si>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</si>
  <si>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</si>
  <si>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</si>
  <si>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</si>
  <si>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</si>
  <si>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</si>
  <si>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</si>
  <si>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</si>
  <si>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</si>
  <si>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</si>
  <si>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</si>
  <si>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</si>
  <si>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</si>
  <si>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</si>
  <si>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</si>
  <si>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</si>
  <si>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</si>
  <si>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</si>
  <si>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</si>
  <si>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</si>
  <si>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</si>
  <si>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</si>
  <si>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</si>
  <si>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</si>
  <si>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</si>
  <si>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</si>
  <si>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</si>
  <si>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</si>
  <si>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</si>
  <si>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</si>
  <si>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</si>
  <si>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</si>
  <si>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</si>
  <si>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</si>
  <si>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</si>
  <si>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                                                                                    </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</si>
  <si>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</si>
  <si>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</si>
  <si>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</si>
  <si>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</si>
  <si>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</si>
  <si>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</si>
  <si>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</si>
  <si>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</si>
  <si>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</si>
  <si>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</si>
  <si>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</si>
  <si>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</si>
  <si>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</si>
  <si>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</si>
  <si>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</si>
  <si>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</si>
  <si>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</si>
  <si>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</si>
  <si>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</si>
  <si>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</si>
  <si>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</si>
  <si>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</si>
  <si>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</si>
  <si>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</si>
  <si>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</si>
  <si>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</si>
  <si>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</si>
  <si>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</si>
  <si>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000 1 17 15000 10 0000 150 </t>
  </si>
  <si>
    <t>Инициативные платежи, зачисляемые в бюджеты сельских поселений</t>
  </si>
  <si>
    <t xml:space="preserve">000 1 17 15000 13 0000 150 </t>
  </si>
  <si>
    <t>Инициативные платежи, зачисляемые в бюджеты городских поселений</t>
  </si>
  <si>
    <t xml:space="preserve">                                                                                                                                 Приложение № 6</t>
  </si>
  <si>
    <t>Приложение № 7</t>
  </si>
  <si>
    <t xml:space="preserve">                                                                                                                                           Приложение № 8</t>
  </si>
  <si>
    <t xml:space="preserve">                                                                                                                                                     Приложение № 9</t>
  </si>
  <si>
    <t xml:space="preserve">                                                                                                                                              Приложение № 10</t>
  </si>
  <si>
    <t>Приложение № 11</t>
  </si>
  <si>
    <t xml:space="preserve">                                                                                                                                                                                 Приложение № 12</t>
  </si>
  <si>
    <t xml:space="preserve">                                                                                               Приложение № 24</t>
  </si>
  <si>
    <t xml:space="preserve">                                                                                                                                                    Приложение № 1</t>
  </si>
  <si>
    <t>08\0\02\21950</t>
  </si>
  <si>
    <t>Профилактические, экстренные и противоэпидемические мероприятия, связанные с распространением новой коронавирусной инфекции</t>
  </si>
  <si>
    <t>1 16 01074 01 0000 140</t>
  </si>
  <si>
    <t>1 16 01084 01 0000 140</t>
  </si>
  <si>
    <t>1 16 01194 01 0000 140</t>
  </si>
  <si>
    <t xml:space="preserve">1 17 15000 10 0000 150 </t>
  </si>
  <si>
    <t>Инициативные платежи, зачисляемые в бюджеты муниципальных районов</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</si>
  <si>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</si>
  <si>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</si>
  <si>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</si>
  <si>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</si>
  <si>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</si>
  <si>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18</t>
  </si>
  <si>
    <t xml:space="preserve">                                                                                                 Приложение № 19</t>
  </si>
  <si>
    <t xml:space="preserve">                                                                                             Приложение № 20</t>
  </si>
  <si>
    <t xml:space="preserve">                                                                                             Приложение № 21</t>
  </si>
  <si>
    <t xml:space="preserve">                                                                                               Приложение № 22</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</si>
  <si>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</si>
  <si>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</si>
  <si>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</si>
  <si>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(Субсидии на проведение комплексных кадастровых работ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</si>
  <si>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</si>
  <si>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</si>
  <si>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</si>
  <si>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</si>
  <si>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</si>
  <si>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</si>
  <si>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</si>
  <si>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</si>
  <si>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</si>
  <si>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 xml:space="preserve">Иные межбюджетные трансферты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</si>
  <si>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Государственная поддержка отрасли культуры</t>
  </si>
  <si>
    <t>99\0\А1\55190</t>
  </si>
  <si>
    <t>99\0\А1\00000</t>
  </si>
  <si>
    <t>Региональный проект "Формирование комфортной городской среды"</t>
  </si>
  <si>
    <t>Региональный проект "Обеспечение качественно нового уровня развития инфраструктуры культуры" ("Культурная среда")</t>
  </si>
  <si>
    <t>Субсидии бюджетам муниципальных районов на обеспечение комплексного развития сельских территорий</t>
  </si>
  <si>
    <t xml:space="preserve"> 2 02 49999 05 5424 150</t>
  </si>
  <si>
    <t>2 02 25491 05 0000 150</t>
  </si>
  <si>
    <t>(руб.)</t>
  </si>
  <si>
    <t>(рублей)</t>
  </si>
  <si>
    <t>рублей</t>
  </si>
  <si>
    <t>99\0\E2\54910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</si>
  <si>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</si>
  <si>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</si>
  <si>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</si>
  <si>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</si>
  <si>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1 11 07015 05 0000 120</t>
  </si>
  <si>
    <t>99\0\00\45190</t>
  </si>
  <si>
    <t xml:space="preserve">                                                                                                                                                    от 23 декабря 2020 года № 41</t>
  </si>
  <si>
    <t>01 05 02 00 00 0000 600</t>
  </si>
  <si>
    <t>Уменьшение прочих остатков средств бюджетов</t>
  </si>
  <si>
    <t>Уменьшение прочих остатков денежных средств бюджетов муниципальных районов</t>
  </si>
  <si>
    <t xml:space="preserve">                                                                                                           к решению Совета муниципального </t>
  </si>
  <si>
    <t xml:space="preserve">                                                                                                           района Мелеузовский район </t>
  </si>
  <si>
    <t xml:space="preserve">                                                                                                           Приложение № 2</t>
  </si>
  <si>
    <t xml:space="preserve">                                                                                                           Республики Башкортостан</t>
  </si>
  <si>
    <t xml:space="preserve">                                                                                                           от 23 декабря 2020 года № 41 </t>
  </si>
  <si>
    <t xml:space="preserve">                                                                                                      к решению Совета муниципального </t>
  </si>
  <si>
    <t xml:space="preserve">                                                                                                      Приложение № 3</t>
  </si>
  <si>
    <t xml:space="preserve">                                                                                                      района Мелеузовский район </t>
  </si>
  <si>
    <t xml:space="preserve">                                                                                                      Республики Башкортостан</t>
  </si>
  <si>
    <t xml:space="preserve">                                                                                                      от 23 декабря 2020 года № 41</t>
  </si>
  <si>
    <t xml:space="preserve">                                                                                                 Приложение № 4</t>
  </si>
  <si>
    <t xml:space="preserve">                                                                                                 района Мелеузовский район </t>
  </si>
  <si>
    <t xml:space="preserve">                                                                                                 от 23 декабря 2020 года № 41</t>
  </si>
  <si>
    <t>01 02 00 00 05 0000 810</t>
  </si>
  <si>
    <t>01 03 01 00 05 0000 810</t>
  </si>
  <si>
    <t xml:space="preserve">                                                                                                                                      к решению Совета муниципального</t>
  </si>
  <si>
    <t xml:space="preserve">                                                                                                                                      района Мелеузовский район</t>
  </si>
  <si>
    <t xml:space="preserve">                                                                                                                                      Приложение № 5</t>
  </si>
  <si>
    <t xml:space="preserve">                                                                                                                                      Республики Башкортостан</t>
  </si>
  <si>
    <t xml:space="preserve">                                                                                                                                      от 23 декабря 2020 года № 41</t>
  </si>
  <si>
    <t xml:space="preserve">                                                                                                                                 от 23 декабря 2020 года № 41</t>
  </si>
  <si>
    <t>от 23 декабря 2020 года № 41</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</si>
  <si>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</si>
  <si>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</si>
  <si>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</si>
  <si>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</si>
  <si>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</si>
  <si>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</si>
  <si>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</si>
  <si>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</si>
  <si>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Мероприятия в области жилищного хозяйства</t>
  </si>
  <si>
    <t>09\0\02\03530</t>
  </si>
  <si>
    <t>09\0\01\61320</t>
  </si>
  <si>
    <t xml:space="preserve">Осуществление мероприятий по переходу на поквартирные системы отопления и установке блочных котельных </t>
  </si>
  <si>
    <t>09\0\06\S2410</t>
  </si>
  <si>
    <t>09\0\06\61320</t>
  </si>
  <si>
    <t>09\0\08\S2471</t>
  </si>
  <si>
    <t>Реализация мероприятий по благоустройству сельских территорий за счет средств бюджетов</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</si>
  <si>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</si>
  <si>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</si>
  <si>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09\0\04\S2471</t>
  </si>
  <si>
    <t>01\0\01\S2010</t>
  </si>
  <si>
    <t>01\0\01\S2471</t>
  </si>
  <si>
    <t>01\0\01\S2472</t>
  </si>
  <si>
    <t>01\0\01\S2473</t>
  </si>
  <si>
    <t>01\0\02\S2010</t>
  </si>
  <si>
    <t>01\0\02\S2471</t>
  </si>
  <si>
    <t>01\0\02\S2472</t>
  </si>
  <si>
    <t>01\0\02\S2473</t>
  </si>
  <si>
    <t>Музеи и постоянные выставки</t>
  </si>
  <si>
    <t>07\0\01\44190</t>
  </si>
  <si>
    <t>Прочие межбюджетные трансферты общего характера</t>
  </si>
  <si>
    <t>1403</t>
  </si>
  <si>
    <t>Иные безвозмездные и безвозвратные перечисления</t>
  </si>
  <si>
    <t>09\0\08\74000</t>
  </si>
  <si>
    <t>12\0\03\74000</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</si>
  <si>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</si>
  <si>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</si>
  <si>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</si>
  <si>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</si>
  <si>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</si>
  <si>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</si>
  <si>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</si>
  <si>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</si>
  <si>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к решению Совета муниципального </t>
  </si>
  <si>
    <t xml:space="preserve">                                                                                                                                                                              Приложение № 23</t>
  </si>
  <si>
    <t xml:space="preserve">                                                                                                                                                                              района Мелеузовский район</t>
  </si>
  <si>
    <t xml:space="preserve">                                                                                                                                                                              Республики Башкортостан</t>
  </si>
  <si>
    <t xml:space="preserve">                                                                                                                                                                              от 23 декабря 2020 года № 41</t>
  </si>
  <si>
    <t xml:space="preserve">                                                                                               Приложение № 25</t>
  </si>
  <si>
    <t>Направление расходов</t>
  </si>
  <si>
    <t>Иные МБТ на изготовление контейнерных площадок</t>
  </si>
  <si>
    <t>Иные МБТ на увеличение ФОТ работников пожарной службы</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</si>
  <si>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</si>
  <si>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</si>
  <si>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</si>
  <si>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Иные МБТ на ремонт подъездов муниципального жилого дома</t>
  </si>
  <si>
    <t xml:space="preserve">Сельское поселение Сарышевский сельсовет </t>
  </si>
  <si>
    <t xml:space="preserve">Сельское поселение Шевченковский сельсовет </t>
  </si>
  <si>
    <t>Иные МБТ на ремонт дорог местного значения общего пользования и ограждение центральных улиц</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</si>
  <si>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</si>
  <si>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</si>
  <si>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</si>
  <si>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</si>
  <si>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</si>
  <si>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2021 год</t>
  </si>
  <si>
    <t xml:space="preserve">                                                                                        Приложение № 27</t>
  </si>
  <si>
    <t xml:space="preserve"> рублей</t>
  </si>
  <si>
    <t>Иные МБТ на финансовое обеспечение отдельных полномочий (приобретение и установка гранитной доски с гравировкой для памятника участникам ВОВ 1941-1945 гг. д. Аптраково)</t>
  </si>
  <si>
    <t xml:space="preserve">Сельское поселение Араслановский сельсовет </t>
  </si>
  <si>
    <t>Иные МБТ на финансовое обеспечение отдельных полномочий (приобретение и установка памятника участникам ВОВ 1941-1945 гг. с благоустройством прилегающей территории д. Малошарипово)</t>
  </si>
  <si>
    <t xml:space="preserve">Сельское поселение Воскресенский сельсовет </t>
  </si>
  <si>
    <t>Иные МБТ на финансовое обеспечение отдельных полномочий (капитальный ремонт ограждения общественной территории с. Воскресенское)</t>
  </si>
  <si>
    <t>Иные МБТ на финансовое обеспечение отдельных полномочий (приобретение бункеров - накопителей ТКО для д. Новая Казанковка, д. Саитовский, д. Петропавловка, д. Михайловка, с. Богородское)</t>
  </si>
  <si>
    <t xml:space="preserve">Сельское поселение Зирганский сельсовет </t>
  </si>
  <si>
    <t>Иные МБТ на финансовое обеспечение отдельных полномочий (монтаж наружного освещения ул. Уфимская, Мирсая Амира с. Зирган)</t>
  </si>
  <si>
    <t>Иные МБТ на финансовое обеспечение отдельных полномочий (текущий ремонт ограждения родника "Аулия" в д. Сыртланово)</t>
  </si>
  <si>
    <t>Иные МБТ на финансовое обеспечение отдельных полномочий (текущий ремонт ограждения общественной территории  д. Корнеевка)</t>
  </si>
  <si>
    <t>Иные МБТ на финансовое обеспечение отдельных полномочий (благоустройство детской площадки в д. Кутушево)</t>
  </si>
  <si>
    <t>Сельское поселение Партизанский сельсовет</t>
  </si>
  <si>
    <t>Иные МБТ на финансовое обеспечение отдельных полномочий (капитальный ремонт ограждения кладбища в д. Романовка)</t>
  </si>
  <si>
    <t>Иные МБТ на финансовое обеспечение отдельных полномочий (приобретение и установку детского игрового комплекса в д. Тюляково)</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</si>
  <si>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2021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</si>
  <si>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2021 год</t>
  </si>
  <si>
    <t xml:space="preserve">                                                                                                                                                    (ред. от 17.03.2021 г. № 58,</t>
  </si>
  <si>
    <t xml:space="preserve">                                                                                                                                      (ред. от 17.03.2021 г. № 58,</t>
  </si>
  <si>
    <t>1 17 15000 05 1006 150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</si>
  <si>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</si>
  <si>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1 17 15000 05 1007 150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</si>
  <si>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</si>
  <si>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1 17 15000 05 1010 150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</si>
  <si>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</si>
  <si>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1 17 15000 05 2006 150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</si>
  <si>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</si>
  <si>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1 17 15000 05 2007 150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</si>
  <si>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</si>
  <si>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1 17 15000 05 2010 150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</si>
  <si>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</si>
  <si>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</si>
  <si>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</si>
  <si>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</si>
  <si>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</si>
  <si>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</si>
  <si>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 xml:space="preserve">                                                                                                                                 (ред. от 17.03.2021 г. № 58,</t>
  </si>
  <si>
    <t>(ред. от 17.03.2021 г. № 58,</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</si>
  <si>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</si>
  <si>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</si>
  <si>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</si>
  <si>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</si>
  <si>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15\0\02\L576Г</t>
  </si>
  <si>
    <t>Мероприятия по благоустройству территорий населенных пунктов</t>
  </si>
  <si>
    <t>09\0\04\06050</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</si>
  <si>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</si>
  <si>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09\0\04\S2481</t>
  </si>
  <si>
    <t>Основное мероприятие "Реализация мероприятий по благоустройству сельских территорий за счет средств бюджетов"</t>
  </si>
  <si>
    <t>15\0\07\00000</t>
  </si>
  <si>
    <t>15\0\07\L5767</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</si>
  <si>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</si>
  <si>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15\0\07\41200</t>
  </si>
  <si>
    <t>01\0\01\S2520</t>
  </si>
  <si>
    <t>01\0\03\S2520</t>
  </si>
  <si>
    <t>01\0\07\21950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</si>
  <si>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</si>
  <si>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</si>
  <si>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</si>
  <si>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</si>
  <si>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</si>
  <si>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</si>
  <si>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</si>
  <si>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</si>
  <si>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</si>
  <si>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 58,</t>
  </si>
  <si>
    <t>Иные МБТ на приобретение и установку насоса для водопровода в с. Троицкое</t>
  </si>
  <si>
    <t>Иные МБТ на благоустройство территории ФАП д. Самойловка</t>
  </si>
  <si>
    <t>Иные МБТ на ремонт дорог местного значения общего пользования</t>
  </si>
  <si>
    <t xml:space="preserve">                                                                                        (ред. от 17.03.2021 г. № 58,</t>
  </si>
  <si>
    <t>Сумма, рублей</t>
  </si>
  <si>
    <t xml:space="preserve">Сельское поселение Нугушевский сельсовет </t>
  </si>
  <si>
    <t>Председатель Совета                                                             К.Р. Сагитов</t>
  </si>
  <si>
    <t>Иные МБТ на финансовое обеспечение отдельных полномочий (текущий ремонт памятника участникам ВОВ 1941-1945 гг. с благоустройством прилегающей территории в д. Сарышево)</t>
  </si>
  <si>
    <t>Иные МБТ на финансовое обеспечение отдельных полномочий (приобретение и установку детского игрового комплекса в г. Мелеуз, ул. Ленина во дворе домов 14,16)</t>
  </si>
  <si>
    <t xml:space="preserve">Иные МБТ на ремонт дорог местного значения общего пользования </t>
  </si>
  <si>
    <t>Иные МБТ на реализацию проектов по комплексному благоустройству дворовых территорий "Башкирские дворики"</t>
  </si>
  <si>
    <t>Председатель Совета                                                                     К.Р. Сагитов</t>
  </si>
  <si>
    <t xml:space="preserve">                                                                                               Приложение № 28</t>
  </si>
  <si>
    <t>Распределение иных межбюджетных трансфертов бюджетам поселений муниципального района Мелеузовский район Республики Башкортостан на обустройство контейнерных площадок и проведение строительного контроля в рамках муниципальной программы "Комплексное развитие сельских территорий муниципального района Мелеузовский район Республики Башкортостан" на 2021 год</t>
  </si>
  <si>
    <t>Сельское поселение Мелеузовский сельсовет</t>
  </si>
  <si>
    <t>Сельское поселение Нордовский сельсовет</t>
  </si>
  <si>
    <t xml:space="preserve">Председатель Совета                                      К.Р. Сагитов     </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</si>
  <si>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</si>
  <si>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</si>
  <si>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</si>
  <si>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</si>
  <si>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</si>
  <si>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58,</t>
  </si>
  <si>
    <t xml:space="preserve">                                                                                 (ред. от 17.03.2021 г. № 58,</t>
  </si>
  <si>
    <t xml:space="preserve">                                                                                                                                                                              (ред. от 17.03.2021 г. № 58,</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</si>
  <si>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</si>
  <si>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</si>
  <si>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</si>
  <si>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</si>
  <si>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</si>
  <si>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Председатель Совета                                                                                                                 К.Р. Сагитов</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</si>
  <si>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</si>
  <si>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</si>
  <si>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</si>
  <si>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</si>
  <si>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Председатель Совета                                                                                   К.Р. Сагитов</t>
  </si>
  <si>
    <t>Председатель Совета                                                                         К.Р. Сагитов</t>
  </si>
  <si>
    <t>Председатель Совета                                                                                К.Р. Сагитов</t>
  </si>
  <si>
    <t>Председатель Совета                                                                             К.Р. Сагитов</t>
  </si>
  <si>
    <t xml:space="preserve">Председатель Совета                                                                                   К.Р. Сагитов   </t>
  </si>
  <si>
    <t>Председатель Совета                                                                               К.Р. Сагитов</t>
  </si>
  <si>
    <t>Председатель Совета                                                                           К.Р. Сагитов</t>
  </si>
  <si>
    <t xml:space="preserve">Председатель Совета                                                                                 К.Р. Сагитов      </t>
  </si>
  <si>
    <t xml:space="preserve">Председатель Совета                                                                                К.Р. Сагитов       </t>
  </si>
  <si>
    <t>от 27.08.2021 г. № 82,</t>
  </si>
  <si>
    <t>02\0\02\21950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</si>
  <si>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образовние Республики Башкортостан"</t>
  </si>
  <si>
    <t>09\0\04\74080</t>
  </si>
  <si>
    <t>Поддержка мероприятий муниципальных программ развития субъектов малого и среднего предпринимательства</t>
  </si>
  <si>
    <t>05\0\01\S2490</t>
  </si>
  <si>
    <t>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</si>
  <si>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09\0\06\74090</t>
  </si>
  <si>
    <t>15\0\02\61320</t>
  </si>
  <si>
    <t>01\0\02\21950</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</si>
  <si>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</si>
  <si>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</si>
  <si>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01\0\03\21950</t>
  </si>
  <si>
    <t>Комплектование книжных фондов библиотек</t>
  </si>
  <si>
    <t>07\0\01\R519F</t>
  </si>
  <si>
    <t xml:space="preserve">                                                                                                                                       от 27.08.2021 г. № 82,</t>
  </si>
  <si>
    <t>1 11 07010 05 0000 120</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</si>
  <si>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</si>
  <si>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</si>
  <si>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</si>
  <si>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</si>
  <si>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</si>
  <si>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</si>
  <si>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</si>
  <si>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</si>
  <si>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</si>
  <si>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</si>
  <si>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</si>
  <si>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</si>
  <si>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1 16 10 081 05 0000 140</t>
  </si>
  <si>
    <t>1 17 15000 05 0000 150</t>
  </si>
  <si>
    <t>Субсидии бюджетам муниципальных районов на поддержку отрасли культуры</t>
  </si>
  <si>
    <t>2 02 29999 05 7249 150</t>
  </si>
  <si>
    <t>Прочие субсидии бюджетам муниципальных районов (Субсидии на поддержку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</si>
  <si>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</si>
  <si>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</si>
  <si>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 xml:space="preserve"> 2 02 49999 05 7408 150</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</si>
  <si>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</si>
  <si>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2 02 49999 05 7409 150</t>
  </si>
  <si>
    <t>Иные межбюджетные трансферты бюджетам муниципальных районов (Иные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</si>
  <si>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</si>
  <si>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</si>
  <si>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</si>
  <si>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</si>
  <si>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</si>
  <si>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Прочие безвозмездные поступления в бюджеты муниципальных районов (Поступления в бюджеты мунциипальных образований  от физических лиц на реализацию мероприятий по обеспечению комплексного развития сеьсских территорий)</t>
  </si>
  <si>
    <t xml:space="preserve">                                                                                                                                                      от 27.08.2021 г. № 82,</t>
  </si>
  <si>
    <t xml:space="preserve">                                                                                                 от 27.08.2021 г. № 82,</t>
  </si>
  <si>
    <t xml:space="preserve">                                                                                                от 27.08.2021 г. № 82,</t>
  </si>
  <si>
    <t>Иные МБТ на проведение работ по исследованию и разработке акта преддекларационного обследования, правил эксплуатации и расчета вероятного вреда, который может быть причинен жизни, здоровью физических лиц, имуществу физических лиц в результате аварии гидротехнических сооружений водохранилища на реке Тор</t>
  </si>
  <si>
    <t>Иные МБТ на перенос линий электропередач для абонентов в границах реализуемого проекта "Культурно-туристское общественное пространство села Воскресенское "Арт-центр Воскресенский завод"</t>
  </si>
  <si>
    <t>Иные МБТ на капитальный ремонт пожарной цистерны</t>
  </si>
  <si>
    <t>Иные МБТ на текущий ремонт водопровода в с. Дарьино</t>
  </si>
  <si>
    <t>Иные МБТ на предоставление субсидии на иные цеди МАУ "Городской дворец культуры" (приобретение мобильной сцены и экранов, капитальный, текущий ремонт, изготовление сметной документации, проведение государственной экспертизы и технического надзора)</t>
  </si>
  <si>
    <t>Иные МБТ на предоставление субсидии на выполнение муниципального задания на оказание муниципальных услуг (выполнение работ) МАУ "Городской дворец культуры" (увеличение фонда оплаты труда)</t>
  </si>
  <si>
    <t>Иные МБТ на предоставление субсидии на иные цели  МАУКИ "Мелеузовский историко-краеведческий музей" (капитальный, текущий ремонт, изготовление сметной документации, проведение государственной экспертизы и технического надзора, приобретение кассового оборудования и компьютерной техники, обустройство клумб)</t>
  </si>
  <si>
    <t>Иные МБТ на предоставление субсидии на выполнение муниципального задания на оказание муниципальных услуг (выполнение работ) МАУКИ "Мелеузовский историко-краеведческий музей" (увеличение фонда оплаты труда)</t>
  </si>
  <si>
    <t>Иные МБТ на установку дорожных знаков туристской навигации на автомобильных дорогах общего пользования местного значения</t>
  </si>
  <si>
    <t>Иные МБТ на благоустройство, в том числе ремонт памятника</t>
  </si>
  <si>
    <t>Иные МБТ на предоставление субсидии на иные цели  МБУ "Зеленхоз" (приобретение мини-погрузчика для уборки общественных территорий)</t>
  </si>
  <si>
    <t>Иные МБТ по итогам конкурса "Лучшее муниципальное образование" в номинации "Муниципальная экономическая политика и управление муниципальными финансами"</t>
  </si>
  <si>
    <t>Иные МБТ по итогам конкурса "Лучшее муниципальное образование" в номинации "Укрепление межнационального мира и согласия, реализация иных мероприятий в сфере национальной политики на муниципальном уровне"</t>
  </si>
  <si>
    <t xml:space="preserve">                                                                                               от 27.08.2021 г. № 82,</t>
  </si>
  <si>
    <t xml:space="preserve">                                                                                        Приложение № 29</t>
  </si>
  <si>
    <t xml:space="preserve">                                                                                        от 27.08.2021 г. № 82,</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</si>
  <si>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муниципального проекта инициативного бюджетирования "Наше село" на 2021 год</t>
  </si>
  <si>
    <t xml:space="preserve">Сельское поселение Перовмайский сельсовет </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</si>
  <si>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</si>
  <si>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</si>
  <si>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</si>
  <si>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</si>
  <si>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</si>
  <si>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</si>
  <si>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</si>
  <si>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</si>
  <si>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</si>
  <si>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</si>
  <si>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27.08.2021 г. № 82,</t>
  </si>
  <si>
    <t xml:space="preserve">                                                                                                                                                       от ___________.2021 г. №___)</t>
  </si>
  <si>
    <t xml:space="preserve">                                                                                                              от ___________.2021 г. №___)</t>
  </si>
  <si>
    <t xml:space="preserve">                                                                                                         от ___________.2021 г. №___)</t>
  </si>
  <si>
    <t xml:space="preserve">                                                                                                    от ___________.2021 г. №___)</t>
  </si>
  <si>
    <t xml:space="preserve">                                                                                                                                          от ___________.2021 г. №___)</t>
  </si>
  <si>
    <t xml:space="preserve">                                                                                                                                    от ___________.2021 г. №___)</t>
  </si>
  <si>
    <t xml:space="preserve">   от _______.2021 г. №___)</t>
  </si>
  <si>
    <t xml:space="preserve">                                                                                                                                           от _______.2021 г. №___)</t>
  </si>
  <si>
    <t xml:space="preserve">                                                                                                                                                     от _______.2021 г. №___)</t>
  </si>
  <si>
    <t xml:space="preserve">                                                                                                                                              от _______.2021 г. №___)</t>
  </si>
  <si>
    <t>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</si>
  <si>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</si>
  <si>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</si>
  <si>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</si>
  <si>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</si>
  <si>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</si>
  <si>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</si>
  <si>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</si>
  <si>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</si>
  <si>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</si>
  <si>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</si>
  <si>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</si>
  <si>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</si>
  <si>
    <t xml:space="preserve">                                                                                        от _______.2021 г. №___)</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</si>
</sst>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1"/>
      <name val="Times New Roman"/>
      <family val="1"/>
    </font>
    <font>
      <sz val="11"/>
      <name val="Arial Cyr"/>
      <family val="0"/>
    </font>
    <font>
      <b/>
      <sz val="12"/>
      <color indexed="8"/>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40"/>
      <name val="Times New Roman"/>
      <family val="1"/>
    </font>
    <font>
      <sz val="12"/>
      <color indexed="4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B0F0"/>
      <name val="Times New Roman"/>
      <family val="1"/>
    </font>
    <font>
      <sz val="12"/>
      <color rgb="FF00B0F0"/>
      <name val="Times New Roman"/>
      <family val="1"/>
    </font>
    <font>
      <b/>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style="medium"/>
    </border>
    <border>
      <left style="medium"/>
      <right style="medium"/>
      <top style="medium"/>
      <bottom style="medium"/>
    </border>
    <border>
      <left>
        <color indexed="63"/>
      </left>
      <right style="medium"/>
      <top>
        <color indexed="63"/>
      </top>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medium"/>
    </border>
    <border>
      <left style="thin"/>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style="medium"/>
      <right style="thin"/>
      <top style="thin"/>
      <bottom>
        <color indexed="63"/>
      </bottom>
    </border>
    <border>
      <left style="thin"/>
      <right style="thin"/>
      <top style="medium"/>
      <bottom>
        <color indexed="63"/>
      </bottom>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5" fillId="0" borderId="0" applyNumberFormat="0" applyFill="0" applyBorder="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50"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1" borderId="0" applyNumberFormat="0" applyBorder="0" applyAlignment="0" applyProtection="0"/>
  </cellStyleXfs>
  <cellXfs count="593">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0" xfId="0" applyFont="1" applyFill="1" applyBorder="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1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9" fillId="0" borderId="0" xfId="0" applyFont="1" applyFill="1" applyAlignment="1">
      <alignment vertical="center" wrapText="1"/>
    </xf>
    <xf numFmtId="202" fontId="2" fillId="0" borderId="0" xfId="0" applyNumberFormat="1"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horizontal="left" vertical="top" wrapText="1"/>
    </xf>
    <xf numFmtId="1" fontId="1" fillId="0" borderId="0" xfId="0" applyNumberFormat="1" applyFont="1" applyFill="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3" xfId="0" applyFont="1" applyFill="1" applyBorder="1" applyAlignment="1">
      <alignment vertical="top" wrapText="1"/>
    </xf>
    <xf numFmtId="0" fontId="1" fillId="0" borderId="10"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0" fillId="0" borderId="0" xfId="0" applyAlignment="1">
      <alignment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1" fillId="0" borderId="16" xfId="0" applyFont="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0" borderId="0" xfId="0" applyFont="1" applyFill="1" applyAlignment="1">
      <alignment horizontal="righ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3" fillId="0" borderId="0" xfId="0" applyFont="1" applyFill="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2" fontId="4" fillId="0" borderId="18" xfId="0" applyNumberFormat="1" applyFont="1" applyFill="1" applyBorder="1" applyAlignment="1">
      <alignment vertical="center" wrapText="1"/>
    </xf>
    <xf numFmtId="0" fontId="1" fillId="0" borderId="0" xfId="0" applyFont="1" applyFill="1" applyBorder="1" applyAlignment="1">
      <alignment horizontal="center" vertical="center"/>
    </xf>
    <xf numFmtId="2" fontId="4" fillId="0" borderId="0" xfId="0" applyNumberFormat="1" applyFont="1" applyFill="1" applyBorder="1" applyAlignment="1">
      <alignment vertical="center" wrapText="1"/>
    </xf>
    <xf numFmtId="209" fontId="4" fillId="0" borderId="0" xfId="0" applyNumberFormat="1" applyFont="1" applyFill="1" applyBorder="1" applyAlignment="1">
      <alignment horizontal="center" vertical="center" wrapText="1"/>
    </xf>
    <xf numFmtId="0" fontId="0" fillId="0" borderId="0" xfId="0" applyAlignment="1">
      <alignment horizontal="left" vertical="center"/>
    </xf>
    <xf numFmtId="0" fontId="11" fillId="0" borderId="15"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3"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center" wrapText="1"/>
    </xf>
    <xf numFmtId="0" fontId="3" fillId="0" borderId="0" xfId="0" applyFont="1" applyFill="1" applyAlignment="1">
      <alignment horizontal="left" vertical="top" wrapText="1"/>
    </xf>
    <xf numFmtId="0" fontId="0" fillId="0" borderId="0" xfId="0" applyFill="1" applyAlignment="1">
      <alignment vertical="center"/>
    </xf>
    <xf numFmtId="0" fontId="9" fillId="0" borderId="0" xfId="0" applyFont="1" applyFill="1" applyAlignment="1">
      <alignment vertical="center"/>
    </xf>
    <xf numFmtId="0" fontId="3" fillId="0" borderId="0" xfId="0" applyFont="1" applyFill="1" applyAlignment="1">
      <alignment vertical="top"/>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5"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15" fillId="0" borderId="10" xfId="0" applyFont="1" applyFill="1" applyBorder="1" applyAlignment="1">
      <alignment vertical="top" wrapText="1"/>
    </xf>
    <xf numFmtId="0" fontId="1" fillId="0" borderId="10" xfId="0" applyFont="1" applyBorder="1" applyAlignment="1">
      <alignment vertical="center" wrapText="1"/>
    </xf>
    <xf numFmtId="0" fontId="1" fillId="0" borderId="10" xfId="0" applyFont="1" applyBorder="1" applyAlignment="1">
      <alignment horizontal="justify" vertical="top" wrapText="1"/>
    </xf>
    <xf numFmtId="0" fontId="1" fillId="0" borderId="11" xfId="0" applyFont="1" applyFill="1" applyBorder="1" applyAlignment="1">
      <alignment horizontal="center" vertical="top" wrapText="1"/>
    </xf>
    <xf numFmtId="0" fontId="3" fillId="0" borderId="10" xfId="0" applyFont="1" applyFill="1" applyBorder="1" applyAlignment="1">
      <alignment horizontal="center" vertical="top"/>
    </xf>
    <xf numFmtId="0" fontId="1" fillId="32" borderId="10" xfId="0"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15" xfId="0" applyFont="1" applyFill="1" applyBorder="1" applyAlignment="1">
      <alignment vertical="top" wrapText="1"/>
    </xf>
    <xf numFmtId="0" fontId="2" fillId="0" borderId="15" xfId="0" applyFont="1" applyFill="1" applyBorder="1" applyAlignment="1">
      <alignment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27"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3" fillId="0" borderId="13" xfId="0" applyFont="1" applyFill="1" applyBorder="1" applyAlignment="1">
      <alignment vertical="top"/>
    </xf>
    <xf numFmtId="0" fontId="3" fillId="0" borderId="13" xfId="0" applyFont="1" applyFill="1" applyBorder="1" applyAlignment="1">
      <alignment horizontal="left" vertical="top" wrapText="1"/>
    </xf>
    <xf numFmtId="0" fontId="13" fillId="0" borderId="0" xfId="0" applyFont="1" applyFill="1" applyAlignment="1">
      <alignment vertical="top" wrapText="1"/>
    </xf>
    <xf numFmtId="0" fontId="3" fillId="32" borderId="10"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28" xfId="0" applyNumberFormat="1" applyFont="1" applyFill="1" applyBorder="1" applyAlignment="1">
      <alignment horizontal="left" vertical="top" wrapText="1"/>
    </xf>
    <xf numFmtId="0" fontId="3" fillId="0" borderId="0" xfId="0" applyFont="1" applyFill="1" applyAlignment="1">
      <alignment horizontal="justify" vertical="top" wrapText="1"/>
    </xf>
    <xf numFmtId="0" fontId="3" fillId="0" borderId="0" xfId="0" applyFont="1" applyFill="1" applyBorder="1" applyAlignment="1">
      <alignment horizontal="left" vertical="top" wrapText="1"/>
    </xf>
    <xf numFmtId="0" fontId="14" fillId="0" borderId="0" xfId="0" applyFont="1" applyFill="1" applyAlignment="1">
      <alignment vertical="center"/>
    </xf>
    <xf numFmtId="0" fontId="3" fillId="0" borderId="0" xfId="0" applyFont="1" applyFill="1" applyAlignment="1">
      <alignment horizontal="left" vertical="top" wrapText="1"/>
    </xf>
    <xf numFmtId="0" fontId="1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9" fillId="0" borderId="0" xfId="0" applyFont="1" applyFill="1" applyAlignment="1">
      <alignment vertical="top" wrapText="1"/>
    </xf>
    <xf numFmtId="0" fontId="9" fillId="0" borderId="0" xfId="0" applyFont="1" applyFill="1" applyAlignment="1">
      <alignment horizontal="right" vertical="center"/>
    </xf>
    <xf numFmtId="0" fontId="9" fillId="0" borderId="0" xfId="0" applyFont="1" applyFill="1" applyAlignment="1">
      <alignment horizontal="center" vertical="top" wrapText="1"/>
    </xf>
    <xf numFmtId="0" fontId="0" fillId="0" borderId="0" xfId="0" applyFill="1" applyAlignment="1">
      <alignment vertical="top" wrapText="1"/>
    </xf>
    <xf numFmtId="0" fontId="1"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1" fillId="32"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56" fillId="0" borderId="10" xfId="0" applyFont="1" applyFill="1" applyBorder="1" applyAlignment="1">
      <alignment vertical="top"/>
    </xf>
    <xf numFmtId="0" fontId="57" fillId="0" borderId="10" xfId="0" applyFont="1" applyFill="1" applyBorder="1" applyAlignment="1">
      <alignment horizontal="justify" vertical="top" wrapText="1"/>
    </xf>
    <xf numFmtId="0" fontId="3" fillId="0" borderId="10" xfId="0" applyFont="1" applyBorder="1" applyAlignment="1">
      <alignment horizontal="justify" vertical="top"/>
    </xf>
    <xf numFmtId="0" fontId="3" fillId="0" borderId="10" xfId="0" applyFont="1" applyBorder="1" applyAlignment="1">
      <alignment horizontal="justify" vertical="top" wrapText="1"/>
    </xf>
    <xf numFmtId="0" fontId="3" fillId="32" borderId="10" xfId="0" applyFont="1" applyFill="1" applyBorder="1" applyAlignment="1">
      <alignment vertical="top" wrapText="1"/>
    </xf>
    <xf numFmtId="0" fontId="3" fillId="0" borderId="10" xfId="0" applyFont="1" applyBorder="1" applyAlignment="1">
      <alignment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wrapText="1"/>
    </xf>
    <xf numFmtId="4" fontId="1" fillId="0" borderId="29" xfId="0" applyNumberFormat="1" applyFont="1" applyFill="1" applyBorder="1" applyAlignment="1">
      <alignment horizontal="center" vertical="center" wrapText="1"/>
    </xf>
    <xf numFmtId="4" fontId="1" fillId="0" borderId="30" xfId="0" applyNumberFormat="1"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top" wrapText="1"/>
    </xf>
    <xf numFmtId="0" fontId="3" fillId="0" borderId="33" xfId="0" applyFont="1" applyFill="1" applyBorder="1" applyAlignment="1">
      <alignment horizontal="center" vertical="top" wrapText="1"/>
    </xf>
    <xf numFmtId="0" fontId="0" fillId="0" borderId="0" xfId="0" applyAlignment="1">
      <alignment horizontal="left"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209" fontId="1"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0" fontId="3" fillId="0" borderId="0" xfId="0" applyFont="1" applyAlignment="1">
      <alignment vertical="center"/>
    </xf>
    <xf numFmtId="0" fontId="2" fillId="0" borderId="10" xfId="0" applyFont="1" applyBorder="1" applyAlignment="1">
      <alignment horizontal="left" vertical="top" wrapText="1"/>
    </xf>
    <xf numFmtId="209" fontId="2" fillId="0" borderId="10" xfId="0" applyNumberFormat="1"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center" vertical="center" wrapText="1"/>
    </xf>
    <xf numFmtId="0" fontId="11" fillId="0" borderId="0" xfId="0" applyFont="1" applyAlignment="1">
      <alignment horizontal="center" vertical="center"/>
    </xf>
    <xf numFmtId="0" fontId="1" fillId="0" borderId="1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0" xfId="0" applyFont="1" applyBorder="1" applyAlignment="1">
      <alignment vertical="top" wrapText="1"/>
    </xf>
    <xf numFmtId="4" fontId="1" fillId="0" borderId="1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vertical="top" wrapText="1"/>
    </xf>
    <xf numFmtId="4" fontId="1" fillId="0" borderId="13" xfId="0" applyNumberFormat="1" applyFont="1" applyBorder="1" applyAlignment="1">
      <alignment horizontal="center" vertical="center" wrapText="1"/>
    </xf>
    <xf numFmtId="2" fontId="4" fillId="0" borderId="10" xfId="0" applyNumberFormat="1" applyFont="1" applyBorder="1" applyAlignment="1">
      <alignment vertical="center" wrapText="1"/>
    </xf>
    <xf numFmtId="202" fontId="1" fillId="0" borderId="0" xfId="0" applyNumberFormat="1" applyFont="1" applyAlignment="1">
      <alignment horizontal="center" vertical="center"/>
    </xf>
    <xf numFmtId="0" fontId="1" fillId="0" borderId="10" xfId="0" applyFont="1" applyBorder="1" applyAlignment="1">
      <alignment horizontal="left" vertical="top" wrapText="1"/>
    </xf>
    <xf numFmtId="4" fontId="4" fillId="0" borderId="10" xfId="0" applyNumberFormat="1" applyFont="1" applyBorder="1" applyAlignment="1">
      <alignment horizontal="center" vertical="center" wrapText="1"/>
    </xf>
    <xf numFmtId="0" fontId="1" fillId="0" borderId="0" xfId="0" applyFont="1" applyAlignment="1">
      <alignment horizontal="left" vertical="top" wrapText="1"/>
    </xf>
    <xf numFmtId="0" fontId="0" fillId="0" borderId="0" xfId="0" applyFill="1" applyAlignment="1">
      <alignment horizontal="center" vertical="center" wrapText="1"/>
    </xf>
    <xf numFmtId="0" fontId="1" fillId="0" borderId="0" xfId="0" applyFont="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horizontal="justify" vertical="center" wrapText="1"/>
    </xf>
    <xf numFmtId="0" fontId="1" fillId="0" borderId="13" xfId="0" applyFont="1" applyFill="1" applyBorder="1" applyAlignment="1">
      <alignment horizontal="center" vertical="center"/>
    </xf>
    <xf numFmtId="4" fontId="1" fillId="0" borderId="10" xfId="0" applyNumberFormat="1" applyFont="1" applyFill="1" applyBorder="1" applyAlignment="1">
      <alignment horizontal="right"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shrinkToFit="1"/>
      <protection locked="0"/>
    </xf>
    <xf numFmtId="0" fontId="8" fillId="0" borderId="37" xfId="0" applyFont="1" applyBorder="1" applyAlignment="1">
      <alignment horizontal="left" vertical="top" wrapText="1"/>
    </xf>
    <xf numFmtId="4" fontId="1" fillId="0" borderId="10" xfId="0" applyNumberFormat="1" applyFont="1" applyFill="1" applyBorder="1" applyAlignment="1">
      <alignment horizontal="right" vertical="center" wrapText="1"/>
    </xf>
    <xf numFmtId="0" fontId="8" fillId="0" borderId="10" xfId="0" applyFont="1" applyBorder="1" applyAlignment="1">
      <alignment vertical="top" wrapText="1"/>
    </xf>
    <xf numFmtId="0" fontId="8" fillId="0" borderId="10" xfId="0" applyFont="1" applyBorder="1" applyAlignment="1">
      <alignment horizontal="center" vertical="center" wrapText="1"/>
    </xf>
    <xf numFmtId="4" fontId="2" fillId="0" borderId="10" xfId="0" applyNumberFormat="1" applyFont="1" applyFill="1" applyBorder="1" applyAlignment="1">
      <alignment horizontal="righ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0" fontId="0" fillId="0" borderId="0" xfId="0" applyAlignment="1">
      <alignment horizontal="right" vertical="center" wrapText="1"/>
    </xf>
    <xf numFmtId="209" fontId="1" fillId="0" borderId="0" xfId="0" applyNumberFormat="1" applyFont="1" applyAlignment="1">
      <alignment horizontal="right" vertical="center" wrapText="1"/>
    </xf>
    <xf numFmtId="209" fontId="1" fillId="0" borderId="38" xfId="0" applyNumberFormat="1" applyFont="1" applyBorder="1" applyAlignment="1">
      <alignment horizontal="center" vertical="center" wrapText="1"/>
    </xf>
    <xf numFmtId="209" fontId="1" fillId="0" borderId="39" xfId="0" applyNumberFormat="1" applyFont="1" applyBorder="1" applyAlignment="1">
      <alignment horizontal="center" vertical="center" wrapText="1"/>
    </xf>
    <xf numFmtId="209" fontId="1" fillId="0" borderId="40" xfId="0" applyNumberFormat="1" applyFont="1" applyBorder="1" applyAlignment="1">
      <alignment horizontal="center" vertical="center" wrapText="1"/>
    </xf>
    <xf numFmtId="209" fontId="1" fillId="0" borderId="41" xfId="0" applyNumberFormat="1" applyFont="1" applyBorder="1" applyAlignment="1">
      <alignment horizontal="center" vertical="center" wrapText="1"/>
    </xf>
    <xf numFmtId="1" fontId="1" fillId="0" borderId="20"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13" xfId="0" applyFont="1" applyBorder="1" applyAlignment="1">
      <alignment horizontal="left" vertical="top" wrapText="1"/>
    </xf>
    <xf numFmtId="0" fontId="1" fillId="0" borderId="13" xfId="0" applyFont="1" applyBorder="1" applyAlignment="1">
      <alignment vertical="top" wrapText="1"/>
    </xf>
    <xf numFmtId="4" fontId="1" fillId="0" borderId="13"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4" fontId="1"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0" fontId="8" fillId="0" borderId="10" xfId="0" applyFont="1" applyBorder="1" applyAlignment="1">
      <alignment vertical="center" wrapText="1"/>
    </xf>
    <xf numFmtId="4" fontId="8" fillId="0" borderId="10" xfId="0" applyNumberFormat="1" applyFont="1" applyBorder="1" applyAlignment="1">
      <alignment horizontal="right" vertical="center" wrapText="1"/>
    </xf>
    <xf numFmtId="0" fontId="1" fillId="0" borderId="0" xfId="0" applyFont="1" applyAlignment="1">
      <alignment/>
    </xf>
    <xf numFmtId="209" fontId="2" fillId="0" borderId="10" xfId="0" applyNumberFormat="1"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0" xfId="0" applyFont="1" applyFill="1" applyAlignment="1">
      <alignment horizontal="right" vertical="center" wrapText="1"/>
    </xf>
    <xf numFmtId="202" fontId="1" fillId="0" borderId="0" xfId="0" applyNumberFormat="1" applyFont="1" applyFill="1" applyAlignment="1">
      <alignment vertical="center" wrapText="1"/>
    </xf>
    <xf numFmtId="1" fontId="1" fillId="0" borderId="0" xfId="0" applyNumberFormat="1" applyFont="1" applyFill="1" applyAlignment="1">
      <alignment vertical="center" wrapText="1"/>
    </xf>
    <xf numFmtId="4" fontId="1" fillId="0" borderId="33" xfId="0" applyNumberFormat="1" applyFont="1" applyFill="1" applyBorder="1" applyAlignment="1">
      <alignment horizontal="right" vertical="center" wrapText="1"/>
    </xf>
    <xf numFmtId="0" fontId="58" fillId="0" borderId="42" xfId="0" applyFont="1" applyFill="1" applyBorder="1" applyAlignment="1">
      <alignment horizontal="left" vertical="top" wrapText="1"/>
    </xf>
    <xf numFmtId="202" fontId="2" fillId="0" borderId="0" xfId="0" applyNumberFormat="1" applyFont="1" applyFill="1" applyAlignment="1">
      <alignment vertical="center" wrapText="1"/>
    </xf>
    <xf numFmtId="0" fontId="2" fillId="0" borderId="0" xfId="0" applyFont="1" applyFill="1" applyAlignment="1">
      <alignment vertical="top"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209" fontId="2" fillId="0" borderId="0" xfId="0" applyNumberFormat="1" applyFont="1" applyFill="1" applyAlignment="1">
      <alignment horizontal="right" vertical="center" wrapText="1"/>
    </xf>
    <xf numFmtId="1" fontId="1" fillId="0" borderId="0" xfId="0" applyNumberFormat="1" applyFont="1" applyFill="1" applyAlignment="1">
      <alignment horizontal="right" vertical="center" wrapText="1"/>
    </xf>
    <xf numFmtId="201" fontId="1"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09" fontId="1" fillId="0" borderId="0" xfId="0" applyNumberFormat="1" applyFont="1" applyFill="1" applyAlignment="1">
      <alignment horizontal="right" vertical="center" wrapText="1"/>
    </xf>
    <xf numFmtId="4" fontId="1" fillId="0" borderId="0" xfId="0" applyNumberFormat="1" applyFont="1" applyFill="1" applyAlignment="1">
      <alignment horizontal="right" vertical="center" wrapText="1"/>
    </xf>
    <xf numFmtId="0" fontId="1" fillId="0" borderId="0" xfId="0" applyFont="1" applyAlignment="1">
      <alignment horizontal="right" vertical="center" wrapText="1"/>
    </xf>
    <xf numFmtId="4" fontId="1" fillId="0" borderId="33" xfId="0" applyNumberFormat="1" applyFont="1" applyBorder="1" applyAlignment="1">
      <alignment horizontal="right" vertical="center" wrapText="1"/>
    </xf>
    <xf numFmtId="202" fontId="2" fillId="0" borderId="0" xfId="0" applyNumberFormat="1" applyFont="1" applyAlignment="1">
      <alignment vertical="center" wrapText="1"/>
    </xf>
    <xf numFmtId="209" fontId="2" fillId="0" borderId="0" xfId="0" applyNumberFormat="1" applyFont="1" applyAlignment="1">
      <alignment horizontal="right" vertical="center" wrapText="1"/>
    </xf>
    <xf numFmtId="0" fontId="2" fillId="0" borderId="0" xfId="0" applyFont="1" applyAlignment="1">
      <alignment vertical="top" wrapText="1"/>
    </xf>
    <xf numFmtId="49" fontId="2" fillId="0" borderId="0" xfId="0" applyNumberFormat="1" applyFont="1" applyAlignment="1">
      <alignment vertical="center" wrapText="1"/>
    </xf>
    <xf numFmtId="49"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0" fontId="1" fillId="0" borderId="0" xfId="0" applyFont="1" applyAlignment="1">
      <alignment vertical="top" wrapText="1"/>
    </xf>
    <xf numFmtId="49" fontId="1" fillId="0" borderId="0" xfId="0" applyNumberFormat="1" applyFont="1" applyAlignment="1">
      <alignment vertical="center" wrapText="1"/>
    </xf>
    <xf numFmtId="49"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1" fontId="1" fillId="0" borderId="0" xfId="0" applyNumberFormat="1" applyFont="1" applyAlignment="1">
      <alignment horizontal="center" vertical="center" wrapText="1"/>
    </xf>
    <xf numFmtId="202" fontId="1" fillId="0" borderId="0" xfId="0" applyNumberFormat="1"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pplyFill="1" applyAlignment="1">
      <alignment vertical="center" wrapText="1"/>
    </xf>
    <xf numFmtId="1" fontId="2" fillId="0" borderId="0" xfId="0" applyNumberFormat="1" applyFont="1" applyFill="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13" xfId="0" applyFont="1" applyBorder="1" applyAlignment="1">
      <alignment horizontal="center" vertical="center"/>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20" xfId="0" applyFont="1" applyBorder="1" applyAlignment="1">
      <alignment horizontal="center" vertical="center"/>
    </xf>
    <xf numFmtId="4" fontId="4" fillId="0" borderId="10" xfId="0" applyNumberFormat="1" applyFont="1" applyBorder="1" applyAlignment="1">
      <alignment horizontal="center" vertical="center"/>
    </xf>
    <xf numFmtId="0" fontId="12" fillId="0" borderId="0" xfId="0" applyFont="1" applyFill="1" applyAlignment="1">
      <alignment horizontal="center" vertical="center" wrapText="1"/>
    </xf>
    <xf numFmtId="0" fontId="1" fillId="0" borderId="10" xfId="0" applyFont="1" applyFill="1" applyBorder="1" applyAlignment="1">
      <alignment horizontal="center" vertical="top" wrapText="1"/>
    </xf>
    <xf numFmtId="4" fontId="2" fillId="0" borderId="10" xfId="0" applyNumberFormat="1" applyFont="1" applyFill="1" applyBorder="1" applyAlignment="1">
      <alignment horizontal="righ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4" fontId="1" fillId="0" borderId="13" xfId="0" applyNumberFormat="1" applyFont="1" applyBorder="1" applyAlignment="1">
      <alignment horizontal="right" vertical="center"/>
    </xf>
    <xf numFmtId="4" fontId="1" fillId="0" borderId="13"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0" fontId="1"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top" wrapText="1"/>
    </xf>
    <xf numFmtId="0" fontId="0" fillId="0" borderId="0" xfId="0" applyAlignment="1">
      <alignment horizontal="center" vertical="center" wrapText="1"/>
    </xf>
    <xf numFmtId="0" fontId="3" fillId="0" borderId="0" xfId="0" applyFont="1" applyFill="1" applyAlignment="1">
      <alignment horizontal="left" vertical="center"/>
    </xf>
    <xf numFmtId="0" fontId="0" fillId="0" borderId="0" xfId="0" applyAlignment="1">
      <alignment horizontal="left" vertical="top" wrapText="1"/>
    </xf>
    <xf numFmtId="0" fontId="3" fillId="0" borderId="0" xfId="0" applyFont="1" applyFill="1" applyAlignment="1">
      <alignment horizontal="center" vertical="center"/>
    </xf>
    <xf numFmtId="0" fontId="14"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1" fillId="0" borderId="11" xfId="0" applyFont="1" applyBorder="1" applyAlignment="1">
      <alignment horizontal="center" vertical="center" wrapText="1"/>
    </xf>
    <xf numFmtId="0" fontId="10" fillId="0" borderId="10" xfId="0" applyFont="1" applyBorder="1" applyAlignment="1">
      <alignment vertical="top" wrapText="1"/>
    </xf>
    <xf numFmtId="4" fontId="10" fillId="0" borderId="10" xfId="0" applyNumberFormat="1" applyFont="1" applyBorder="1" applyAlignment="1">
      <alignment horizontal="right" vertical="center" wrapText="1"/>
    </xf>
    <xf numFmtId="209" fontId="1" fillId="0" borderId="10" xfId="0" applyNumberFormat="1" applyFont="1" applyBorder="1" applyAlignment="1">
      <alignment horizontal="right" vertical="center" wrapText="1"/>
    </xf>
    <xf numFmtId="4" fontId="1" fillId="0" borderId="0" xfId="0" applyNumberFormat="1" applyFont="1" applyAlignment="1">
      <alignment vertical="center" wrapText="1"/>
    </xf>
    <xf numFmtId="4" fontId="1" fillId="0" borderId="10" xfId="0" applyNumberFormat="1" applyFont="1" applyBorder="1" applyAlignment="1">
      <alignment vertical="center" wrapText="1"/>
    </xf>
    <xf numFmtId="0" fontId="58" fillId="0" borderId="42" xfId="0" applyFont="1" applyBorder="1" applyAlignment="1">
      <alignment horizontal="left" vertical="top" wrapText="1"/>
    </xf>
    <xf numFmtId="210" fontId="2" fillId="0" borderId="0" xfId="0" applyNumberFormat="1" applyFont="1" applyAlignment="1">
      <alignment horizontal="right"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202"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3" fontId="1"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1" fillId="0" borderId="10" xfId="0" applyNumberFormat="1" applyFont="1" applyBorder="1" applyAlignment="1">
      <alignment horizontal="center" vertical="center" wrapText="1"/>
    </xf>
    <xf numFmtId="49" fontId="1" fillId="0" borderId="0" xfId="0" applyNumberFormat="1" applyFont="1" applyAlignment="1">
      <alignment wrapText="1"/>
    </xf>
    <xf numFmtId="0" fontId="1" fillId="0" borderId="10" xfId="0" applyFont="1" applyBorder="1" applyAlignment="1">
      <alignment horizontal="center"/>
    </xf>
    <xf numFmtId="0" fontId="1" fillId="33" borderId="10" xfId="55" applyFont="1" applyFill="1" applyBorder="1" applyAlignment="1">
      <alignment vertical="top" wrapText="1"/>
      <protection/>
    </xf>
    <xf numFmtId="4" fontId="1" fillId="0" borderId="10" xfId="0" applyNumberFormat="1" applyFont="1" applyBorder="1" applyAlignment="1">
      <alignment/>
    </xf>
    <xf numFmtId="0" fontId="1" fillId="33" borderId="10" xfId="0" applyFont="1" applyFill="1" applyBorder="1" applyAlignment="1">
      <alignment vertical="top" wrapText="1"/>
    </xf>
    <xf numFmtId="0" fontId="1" fillId="0" borderId="34" xfId="0" applyFont="1" applyBorder="1" applyAlignment="1">
      <alignment horizontal="center" vertical="center" wrapText="1"/>
    </xf>
    <xf numFmtId="1"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0" fontId="1" fillId="34" borderId="10" xfId="0" applyFont="1" applyFill="1" applyBorder="1" applyAlignment="1">
      <alignment vertical="top" wrapText="1"/>
    </xf>
    <xf numFmtId="49" fontId="1" fillId="34"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4" borderId="0" xfId="0" applyFont="1" applyFill="1" applyAlignment="1">
      <alignment vertical="center" wrapText="1"/>
    </xf>
    <xf numFmtId="4" fontId="2" fillId="0" borderId="0" xfId="0" applyNumberFormat="1" applyFont="1" applyAlignment="1">
      <alignment vertical="center" wrapText="1"/>
    </xf>
    <xf numFmtId="210" fontId="1"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34" xfId="0" applyFont="1" applyBorder="1" applyAlignment="1">
      <alignment vertical="top" wrapText="1"/>
    </xf>
    <xf numFmtId="49" fontId="2" fillId="0" borderId="34" xfId="0" applyNumberFormat="1" applyFont="1" applyBorder="1" applyAlignment="1">
      <alignment horizontal="center" vertical="center" wrapText="1"/>
    </xf>
    <xf numFmtId="209" fontId="2" fillId="0" borderId="34" xfId="0" applyNumberFormat="1" applyFont="1" applyBorder="1" applyAlignment="1">
      <alignment horizontal="right"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202" fontId="1" fillId="0" borderId="0" xfId="0" applyNumberFormat="1" applyFont="1" applyAlignment="1">
      <alignment vertical="center" wrapText="1"/>
    </xf>
    <xf numFmtId="0" fontId="2" fillId="0" borderId="43" xfId="0" applyFont="1" applyBorder="1" applyAlignment="1">
      <alignment horizontal="left" vertical="center" wrapText="1"/>
    </xf>
    <xf numFmtId="0" fontId="1" fillId="0" borderId="43" xfId="0" applyFont="1" applyBorder="1" applyAlignment="1">
      <alignment horizontal="left" vertical="center" wrapText="1"/>
    </xf>
    <xf numFmtId="0" fontId="2" fillId="0" borderId="0" xfId="0" applyFont="1" applyAlignment="1">
      <alignment horizontal="left" vertical="center" wrapText="1"/>
    </xf>
    <xf numFmtId="2" fontId="1" fillId="0" borderId="0" xfId="0" applyNumberFormat="1" applyFont="1" applyAlignment="1">
      <alignment horizontal="center"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49" fontId="1" fillId="0" borderId="0" xfId="0" applyNumberFormat="1" applyFont="1" applyAlignment="1">
      <alignment horizontal="right" vertical="center" wrapText="1"/>
    </xf>
    <xf numFmtId="1" fontId="1" fillId="0" borderId="0" xfId="0" applyNumberFormat="1"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20" xfId="0" applyFont="1" applyBorder="1" applyAlignment="1">
      <alignment horizontal="left" vertical="center" wrapText="1"/>
    </xf>
    <xf numFmtId="0" fontId="1" fillId="0" borderId="44" xfId="0" applyFont="1" applyBorder="1" applyAlignment="1">
      <alignment horizontal="left" vertical="center" wrapText="1"/>
    </xf>
    <xf numFmtId="0" fontId="1" fillId="0" borderId="13" xfId="0" applyFont="1" applyBorder="1" applyAlignment="1">
      <alignment horizontal="left" vertical="center" wrapText="1"/>
    </xf>
    <xf numFmtId="0" fontId="1" fillId="0" borderId="45" xfId="0" applyFont="1" applyBorder="1" applyAlignment="1">
      <alignment horizontal="left" vertical="center" wrapText="1"/>
    </xf>
    <xf numFmtId="0" fontId="1" fillId="0" borderId="10" xfId="0" applyFont="1" applyBorder="1" applyAlignment="1">
      <alignment horizontal="left" vertical="center" wrapText="1"/>
    </xf>
    <xf numFmtId="0" fontId="1" fillId="0" borderId="33" xfId="0" applyFont="1" applyBorder="1" applyAlignment="1">
      <alignment horizontal="left" vertical="center" wrapText="1"/>
    </xf>
    <xf numFmtId="4" fontId="1" fillId="0" borderId="10" xfId="0" applyNumberFormat="1" applyFont="1" applyBorder="1" applyAlignment="1">
      <alignment horizontal="center" vertical="center" wrapText="1"/>
    </xf>
    <xf numFmtId="2" fontId="4" fillId="0" borderId="33" xfId="0" applyNumberFormat="1" applyFont="1" applyBorder="1" applyAlignment="1">
      <alignment horizontal="left" vertical="center" wrapText="1"/>
    </xf>
    <xf numFmtId="202" fontId="1" fillId="0" borderId="0" xfId="0" applyNumberFormat="1" applyFont="1" applyAlignment="1">
      <alignment horizontal="left" vertical="center"/>
    </xf>
    <xf numFmtId="0" fontId="0" fillId="0" borderId="0" xfId="0" applyAlignment="1">
      <alignment horizontal="right" vertical="center"/>
    </xf>
    <xf numFmtId="0" fontId="11" fillId="0" borderId="0" xfId="0" applyFont="1" applyAlignment="1">
      <alignment horizontal="right" vertical="center"/>
    </xf>
    <xf numFmtId="4" fontId="1" fillId="0" borderId="0" xfId="0" applyNumberFormat="1" applyFont="1" applyAlignment="1">
      <alignment vertical="center"/>
    </xf>
    <xf numFmtId="0" fontId="1" fillId="0" borderId="15" xfId="0" applyFont="1" applyBorder="1" applyAlignment="1">
      <alignment vertical="top" wrapText="1"/>
    </xf>
    <xf numFmtId="4" fontId="1" fillId="0" borderId="10" xfId="0" applyNumberFormat="1" applyFont="1" applyBorder="1" applyAlignment="1">
      <alignment horizontal="right" vertical="center" wrapText="1"/>
    </xf>
    <xf numFmtId="210" fontId="1" fillId="0" borderId="0" xfId="0" applyNumberFormat="1" applyFont="1" applyAlignment="1">
      <alignment vertical="center"/>
    </xf>
    <xf numFmtId="209" fontId="1" fillId="0" borderId="0" xfId="0" applyNumberFormat="1" applyFont="1" applyAlignment="1">
      <alignment vertical="center"/>
    </xf>
    <xf numFmtId="201" fontId="1" fillId="0" borderId="0" xfId="0" applyNumberFormat="1" applyFont="1" applyAlignment="1">
      <alignment vertical="center"/>
    </xf>
    <xf numFmtId="4" fontId="4" fillId="0" borderId="10" xfId="0" applyNumberFormat="1" applyFont="1" applyBorder="1" applyAlignment="1">
      <alignment horizontal="right" vertical="center" wrapText="1"/>
    </xf>
    <xf numFmtId="0" fontId="1" fillId="0" borderId="0" xfId="0" applyFont="1" applyAlignment="1">
      <alignment horizontal="right" vertical="center"/>
    </xf>
    <xf numFmtId="4" fontId="1" fillId="0" borderId="0" xfId="0" applyNumberFormat="1" applyFont="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top" wrapText="1"/>
    </xf>
    <xf numFmtId="0" fontId="1" fillId="0" borderId="13" xfId="0" applyFont="1" applyBorder="1" applyAlignment="1">
      <alignment horizontal="left" vertical="top" wrapText="1"/>
    </xf>
    <xf numFmtId="0" fontId="1" fillId="0" borderId="15" xfId="0" applyFont="1" applyBorder="1" applyAlignment="1">
      <alignment horizontal="center" vertical="top" wrapText="1"/>
    </xf>
    <xf numFmtId="4"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4" fontId="2" fillId="0" borderId="10" xfId="0" applyNumberFormat="1" applyFont="1" applyBorder="1" applyAlignment="1">
      <alignment horizontal="right" vertical="top" wrapText="1"/>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1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14" xfId="0" applyFont="1" applyFill="1" applyBorder="1" applyAlignment="1">
      <alignment horizontal="right" vertical="center"/>
    </xf>
    <xf numFmtId="0" fontId="11" fillId="0" borderId="0" xfId="0" applyFont="1" applyFill="1" applyAlignment="1">
      <alignment horizontal="justify" vertical="top"/>
    </xf>
    <xf numFmtId="0" fontId="11" fillId="0" borderId="0" xfId="0" applyNumberFormat="1" applyFont="1" applyFill="1" applyAlignment="1">
      <alignment horizontal="justify" vertical="top"/>
    </xf>
    <xf numFmtId="0" fontId="1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3" fillId="0" borderId="0" xfId="0" applyFont="1" applyFill="1" applyAlignment="1">
      <alignment vertical="top" wrapText="1"/>
    </xf>
    <xf numFmtId="0" fontId="3" fillId="0" borderId="10" xfId="0" applyFont="1" applyFill="1" applyBorder="1" applyAlignment="1">
      <alignment horizontal="center" vertical="top" wrapText="1"/>
    </xf>
    <xf numFmtId="0" fontId="0" fillId="0" borderId="0" xfId="0" applyAlignment="1">
      <alignment horizontal="left" vertical="top" wrapText="1"/>
    </xf>
    <xf numFmtId="0" fontId="3" fillId="0" borderId="15" xfId="0" applyFont="1" applyFill="1" applyBorder="1" applyAlignment="1">
      <alignment horizontal="center" vertical="top" wrapText="1"/>
    </xf>
    <xf numFmtId="0" fontId="3" fillId="0" borderId="27"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2" xfId="0" applyFont="1" applyFill="1" applyBorder="1" applyAlignment="1">
      <alignment horizontal="center" vertical="top" wrapText="1"/>
    </xf>
    <xf numFmtId="49" fontId="12" fillId="0" borderId="38"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center"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209" fontId="1" fillId="0" borderId="0" xfId="0" applyNumberFormat="1" applyFont="1" applyAlignment="1">
      <alignment horizontal="right" vertical="center" wrapText="1"/>
    </xf>
    <xf numFmtId="209" fontId="1" fillId="0" borderId="44" xfId="0" applyNumberFormat="1" applyFont="1" applyBorder="1" applyAlignment="1">
      <alignment horizontal="center" vertical="center" wrapText="1"/>
    </xf>
    <xf numFmtId="0" fontId="1" fillId="0" borderId="53" xfId="0" applyFont="1" applyBorder="1" applyAlignment="1">
      <alignment horizontal="center"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15"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0" xfId="0" applyFont="1" applyAlignment="1">
      <alignment horizontal="left" vertical="center"/>
    </xf>
    <xf numFmtId="0" fontId="1" fillId="0" borderId="15" xfId="0" applyFont="1" applyBorder="1" applyAlignment="1">
      <alignment horizontal="center" vertical="center" wrapText="1"/>
    </xf>
    <xf numFmtId="0" fontId="0" fillId="0" borderId="13" xfId="0" applyBorder="1" applyAlignment="1">
      <alignment horizontal="center" vertical="center" wrapText="1"/>
    </xf>
    <xf numFmtId="0" fontId="1" fillId="0" borderId="33"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1" fontId="1" fillId="0" borderId="33"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vertical="center"/>
    </xf>
    <xf numFmtId="0" fontId="0" fillId="0" borderId="0" xfId="0" applyFill="1" applyAlignment="1">
      <alignment vertical="center"/>
    </xf>
    <xf numFmtId="0" fontId="0" fillId="0" borderId="50" xfId="0"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4" xfId="0"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1" fillId="0" borderId="46" xfId="0" applyFont="1" applyBorder="1" applyAlignment="1">
      <alignment horizontal="center" vertical="center" wrapText="1"/>
    </xf>
    <xf numFmtId="0" fontId="0" fillId="0" borderId="50" xfId="0" applyBorder="1" applyAlignment="1">
      <alignment horizontal="center" vertical="center" wrapText="1"/>
    </xf>
    <xf numFmtId="0" fontId="1" fillId="0" borderId="38" xfId="0" applyFont="1" applyBorder="1" applyAlignment="1">
      <alignment vertical="center" wrapText="1"/>
    </xf>
    <xf numFmtId="0" fontId="0" fillId="0" borderId="40" xfId="0" applyBorder="1" applyAlignment="1">
      <alignment vertical="center" wrapText="1"/>
    </xf>
    <xf numFmtId="0" fontId="1" fillId="0" borderId="23" xfId="0" applyFont="1" applyBorder="1" applyAlignment="1">
      <alignment horizontal="center" vertical="center" wrapText="1"/>
    </xf>
    <xf numFmtId="0" fontId="0" fillId="0" borderId="53" xfId="0" applyBorder="1" applyAlignment="1">
      <alignment vertical="center"/>
    </xf>
    <xf numFmtId="0" fontId="1" fillId="0" borderId="0" xfId="0" applyFont="1" applyFill="1" applyAlignment="1">
      <alignment vertical="center" wrapText="1"/>
    </xf>
    <xf numFmtId="0" fontId="9" fillId="0" borderId="0" xfId="0" applyFont="1" applyFill="1" applyAlignment="1">
      <alignment vertical="center"/>
    </xf>
    <xf numFmtId="0" fontId="1" fillId="0" borderId="5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56" xfId="0" applyFont="1" applyFill="1" applyBorder="1" applyAlignment="1">
      <alignment horizontal="center" vertical="center" wrapText="1"/>
    </xf>
    <xf numFmtId="0" fontId="0" fillId="0" borderId="57" xfId="0" applyFill="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Alignment="1">
      <alignment vertical="center"/>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58" xfId="0" applyBorder="1" applyAlignment="1">
      <alignment horizontal="center" vertical="center" wrapText="1"/>
    </xf>
    <xf numFmtId="0" fontId="1" fillId="0" borderId="5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0" xfId="0" applyFont="1" applyFill="1" applyAlignment="1">
      <alignment horizontal="center" vertical="center"/>
    </xf>
    <xf numFmtId="0" fontId="14" fillId="0" borderId="0" xfId="0" applyFont="1" applyAlignment="1">
      <alignment vertical="center"/>
    </xf>
    <xf numFmtId="0" fontId="1" fillId="0" borderId="16"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3" xfId="0" applyFont="1" applyFill="1" applyBorder="1" applyAlignment="1">
      <alignment vertical="center"/>
    </xf>
    <xf numFmtId="0" fontId="0" fillId="0" borderId="53" xfId="0" applyFont="1" applyFill="1" applyBorder="1" applyAlignment="1">
      <alignment vertical="center"/>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center"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1" fillId="0" borderId="27" xfId="0" applyFont="1" applyBorder="1" applyAlignment="1">
      <alignment horizontal="center" vertical="top"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27" xfId="0" applyBorder="1" applyAlignment="1">
      <alignment horizontal="center" vertical="center" wrapText="1"/>
    </xf>
    <xf numFmtId="0" fontId="1" fillId="0" borderId="6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7" xfId="0" applyBorder="1" applyAlignment="1">
      <alignment horizontal="center" vertical="top" wrapText="1"/>
    </xf>
    <xf numFmtId="0" fontId="0" fillId="0" borderId="27" xfId="0" applyBorder="1" applyAlignment="1">
      <alignment vertical="top" wrapText="1"/>
    </xf>
    <xf numFmtId="0" fontId="1" fillId="0" borderId="15" xfId="0" applyFont="1" applyBorder="1" applyAlignment="1">
      <alignment vertical="top" wrapText="1"/>
    </xf>
    <xf numFmtId="0" fontId="1" fillId="0" borderId="27" xfId="0" applyFont="1" applyBorder="1" applyAlignment="1">
      <alignment vertical="top" wrapText="1"/>
    </xf>
    <xf numFmtId="0" fontId="0" fillId="0" borderId="13" xfId="0" applyBorder="1" applyAlignment="1">
      <alignment vertical="top" wrapText="1"/>
    </xf>
    <xf numFmtId="0" fontId="1" fillId="0" borderId="27" xfId="0" applyFont="1" applyBorder="1" applyAlignment="1">
      <alignment vertical="top" wrapText="1"/>
    </xf>
    <xf numFmtId="0" fontId="1" fillId="0" borderId="0" xfId="0" applyFont="1" applyAlignment="1">
      <alignment horizontal="left" vertical="center"/>
    </xf>
    <xf numFmtId="0" fontId="1" fillId="0" borderId="13" xfId="0" applyFont="1" applyBorder="1" applyAlignment="1">
      <alignment horizontal="center" vertical="center" wrapText="1"/>
    </xf>
    <xf numFmtId="0" fontId="3" fillId="0" borderId="0" xfId="0" applyFont="1" applyAlignment="1">
      <alignment horizontal="left"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32"/>
  <sheetViews>
    <sheetView zoomScalePageLayoutView="0" workbookViewId="0" topLeftCell="A1">
      <selection activeCell="A8" sqref="A8:C8"/>
    </sheetView>
  </sheetViews>
  <sheetFormatPr defaultColWidth="9.00390625" defaultRowHeight="12.75"/>
  <cols>
    <col min="1" max="1" width="27.00390625" style="45" customWidth="1"/>
    <col min="2" max="2" width="74.375" style="46" customWidth="1"/>
    <col min="3" max="3" width="16.25390625" style="33" customWidth="1"/>
    <col min="4" max="4" width="11.875" style="44" bestFit="1" customWidth="1"/>
    <col min="5" max="5" width="9.125" style="44" customWidth="1"/>
    <col min="6" max="6" width="11.75390625" style="44" bestFit="1" customWidth="1"/>
    <col min="7" max="16384" width="9.125" style="44" customWidth="1"/>
  </cols>
  <sheetData>
    <row r="1" spans="1:3" ht="15.75" customHeight="1">
      <c r="A1" s="445" t="s">
        <v>1159</v>
      </c>
      <c r="B1" s="445"/>
      <c r="C1" s="445"/>
    </row>
    <row r="2" spans="1:3" ht="15.75" customHeight="1">
      <c r="A2" s="445" t="s">
        <v>548</v>
      </c>
      <c r="B2" s="445"/>
      <c r="C2" s="445"/>
    </row>
    <row r="3" spans="1:3" ht="15.75" customHeight="1">
      <c r="A3" s="445" t="s">
        <v>549</v>
      </c>
      <c r="B3" s="445"/>
      <c r="C3" s="445"/>
    </row>
    <row r="4" spans="1:3" ht="15.75" customHeight="1">
      <c r="A4" s="445" t="s">
        <v>550</v>
      </c>
      <c r="B4" s="445"/>
      <c r="C4" s="445"/>
    </row>
    <row r="5" spans="1:6" s="70" customFormat="1" ht="15">
      <c r="A5" s="440" t="s">
        <v>1209</v>
      </c>
      <c r="B5" s="440"/>
      <c r="C5" s="440"/>
      <c r="D5" s="440"/>
      <c r="E5" s="440"/>
      <c r="F5" s="440"/>
    </row>
    <row r="6" spans="1:6" s="70" customFormat="1" ht="15">
      <c r="A6" s="440" t="s">
        <v>1317</v>
      </c>
      <c r="B6" s="440"/>
      <c r="C6" s="440"/>
      <c r="D6" s="440"/>
      <c r="E6" s="440"/>
      <c r="F6" s="440"/>
    </row>
    <row r="7" spans="1:6" s="70" customFormat="1" ht="15">
      <c r="A7" s="440" t="s">
        <v>1486</v>
      </c>
      <c r="B7" s="442"/>
      <c r="C7" s="442"/>
      <c r="D7" s="58"/>
      <c r="E7" s="58"/>
      <c r="F7" s="58"/>
    </row>
    <row r="8" spans="1:6" s="70" customFormat="1" ht="15">
      <c r="A8" s="440" t="s">
        <v>1487</v>
      </c>
      <c r="B8" s="441"/>
      <c r="C8" s="441"/>
      <c r="D8" s="58"/>
      <c r="E8" s="58"/>
      <c r="F8" s="58"/>
    </row>
    <row r="9" spans="1:6" s="70" customFormat="1" ht="15">
      <c r="A9" s="58"/>
      <c r="B9" s="60"/>
      <c r="C9" s="60"/>
      <c r="D9" s="58"/>
      <c r="E9" s="58"/>
      <c r="F9" s="58"/>
    </row>
    <row r="10" ht="15.75">
      <c r="C10" s="47"/>
    </row>
    <row r="11" spans="1:3" ht="15.75" customHeight="1">
      <c r="A11" s="443" t="s">
        <v>1138</v>
      </c>
      <c r="B11" s="443"/>
      <c r="C11" s="443"/>
    </row>
    <row r="12" spans="1:3" ht="15.75" customHeight="1">
      <c r="A12" s="443" t="s">
        <v>837</v>
      </c>
      <c r="B12" s="443"/>
      <c r="C12" s="443"/>
    </row>
    <row r="13" spans="1:3" ht="15.75">
      <c r="A13" s="48"/>
      <c r="B13" s="48"/>
      <c r="C13" s="49"/>
    </row>
    <row r="14" ht="15.75">
      <c r="C14" s="50" t="s">
        <v>1199</v>
      </c>
    </row>
    <row r="15" spans="1:3" s="33" customFormat="1" ht="63">
      <c r="A15" s="1" t="s">
        <v>1139</v>
      </c>
      <c r="B15" s="1" t="s">
        <v>391</v>
      </c>
      <c r="C15" s="107" t="s">
        <v>376</v>
      </c>
    </row>
    <row r="16" spans="1:3" s="38" customFormat="1" ht="31.5">
      <c r="A16" s="1" t="s">
        <v>1141</v>
      </c>
      <c r="B16" s="2" t="s">
        <v>1140</v>
      </c>
      <c r="C16" s="184">
        <f>C17</f>
        <v>150044144.85</v>
      </c>
    </row>
    <row r="17" spans="1:3" s="38" customFormat="1" ht="15.75">
      <c r="A17" s="1" t="s">
        <v>1142</v>
      </c>
      <c r="B17" s="108" t="s">
        <v>1143</v>
      </c>
      <c r="C17" s="184">
        <f>C18</f>
        <v>150044144.85</v>
      </c>
    </row>
    <row r="18" spans="1:5" s="38" customFormat="1" ht="15.75">
      <c r="A18" s="1" t="s">
        <v>1210</v>
      </c>
      <c r="B18" s="2" t="s">
        <v>1211</v>
      </c>
      <c r="C18" s="184">
        <f>C19</f>
        <v>150044144.85</v>
      </c>
      <c r="D18" s="251"/>
      <c r="E18" s="252"/>
    </row>
    <row r="19" spans="1:3" s="38" customFormat="1" ht="31.5">
      <c r="A19" s="253" t="s">
        <v>1135</v>
      </c>
      <c r="B19" s="2" t="s">
        <v>1212</v>
      </c>
      <c r="C19" s="184">
        <v>150044144.85</v>
      </c>
    </row>
    <row r="20" spans="1:3" s="38" customFormat="1" ht="15.75">
      <c r="A20" s="109"/>
      <c r="B20" s="35" t="s">
        <v>122</v>
      </c>
      <c r="C20" s="185">
        <f>C16</f>
        <v>150044144.85</v>
      </c>
    </row>
    <row r="21" spans="1:3" s="38" customFormat="1" ht="15.75">
      <c r="A21" s="110"/>
      <c r="B21" s="8"/>
      <c r="C21" s="19"/>
    </row>
    <row r="22" spans="1:4" s="38" customFormat="1" ht="15.75">
      <c r="A22" s="444" t="s">
        <v>1390</v>
      </c>
      <c r="B22" s="444"/>
      <c r="C22" s="444"/>
      <c r="D22" s="106"/>
    </row>
    <row r="23" spans="1:3" s="38" customFormat="1" ht="15.75">
      <c r="A23" s="45"/>
      <c r="B23" s="46"/>
      <c r="C23" s="33"/>
    </row>
    <row r="24" spans="1:3" s="38" customFormat="1" ht="15.75">
      <c r="A24" s="45"/>
      <c r="B24" s="46"/>
      <c r="C24" s="33"/>
    </row>
    <row r="25" spans="1:3" s="38" customFormat="1" ht="15.75">
      <c r="A25" s="45"/>
      <c r="B25" s="46"/>
      <c r="C25" s="33"/>
    </row>
    <row r="26" spans="1:3" s="38" customFormat="1" ht="15.75">
      <c r="A26" s="45"/>
      <c r="B26" s="46"/>
      <c r="C26" s="33"/>
    </row>
    <row r="27" spans="1:3" s="38" customFormat="1" ht="15.75">
      <c r="A27" s="45"/>
      <c r="B27" s="46"/>
      <c r="C27" s="33"/>
    </row>
    <row r="28" spans="1:3" s="38" customFormat="1" ht="15.75">
      <c r="A28" s="45"/>
      <c r="B28" s="46"/>
      <c r="C28" s="33"/>
    </row>
    <row r="29" spans="1:3" s="38" customFormat="1" ht="15.75">
      <c r="A29" s="45"/>
      <c r="B29" s="46"/>
      <c r="C29" s="33"/>
    </row>
    <row r="30" spans="1:3" s="38" customFormat="1" ht="15.75">
      <c r="A30" s="45"/>
      <c r="B30" s="46"/>
      <c r="C30" s="33"/>
    </row>
    <row r="31" spans="1:3" s="38" customFormat="1" ht="15.75">
      <c r="A31" s="45"/>
      <c r="B31" s="46"/>
      <c r="C31" s="33"/>
    </row>
    <row r="32" spans="1:3" s="38" customFormat="1" ht="15.75">
      <c r="A32" s="45"/>
      <c r="B32" s="46"/>
      <c r="C32" s="33"/>
    </row>
  </sheetData>
  <sheetProtection/>
  <mergeCells count="11">
    <mergeCell ref="A6:F6"/>
    <mergeCell ref="A8:C8"/>
    <mergeCell ref="A7:C7"/>
    <mergeCell ref="A12:C12"/>
    <mergeCell ref="A22:C22"/>
    <mergeCell ref="A11:C11"/>
    <mergeCell ref="A1:C1"/>
    <mergeCell ref="A2:C2"/>
    <mergeCell ref="A3:C3"/>
    <mergeCell ref="A4:C4"/>
    <mergeCell ref="A5:F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214"/>
  <sheetViews>
    <sheetView zoomScale="85" zoomScaleNormal="85" zoomScalePageLayoutView="0" workbookViewId="0" topLeftCell="A1">
      <selection activeCell="A8" sqref="A8:E8"/>
    </sheetView>
  </sheetViews>
  <sheetFormatPr defaultColWidth="9.00390625" defaultRowHeight="12.75"/>
  <cols>
    <col min="1" max="1" width="60.00390625" style="248" customWidth="1"/>
    <col min="2" max="2" width="15.875" style="323" customWidth="1"/>
    <col min="3" max="3" width="5.125" style="323" customWidth="1"/>
    <col min="4" max="4" width="17.625" style="324" customWidth="1"/>
    <col min="5" max="5" width="18.625" style="324" customWidth="1"/>
    <col min="6" max="6" width="13.375" style="323" hidden="1" customWidth="1"/>
    <col min="7" max="15" width="9.125" style="323" customWidth="1"/>
    <col min="16" max="16" width="8.125" style="323" customWidth="1"/>
    <col min="17" max="16384" width="9.125" style="323" customWidth="1"/>
  </cols>
  <sheetData>
    <row r="1" spans="1:6" s="207" customFormat="1" ht="15.75">
      <c r="A1" s="487" t="s">
        <v>1155</v>
      </c>
      <c r="B1" s="487"/>
      <c r="C1" s="487"/>
      <c r="D1" s="487"/>
      <c r="E1" s="487"/>
      <c r="F1" s="487"/>
    </row>
    <row r="2" spans="1:6" s="207" customFormat="1" ht="15.75">
      <c r="A2" s="487" t="s">
        <v>433</v>
      </c>
      <c r="B2" s="487"/>
      <c r="C2" s="487"/>
      <c r="D2" s="487"/>
      <c r="E2" s="487"/>
      <c r="F2" s="487"/>
    </row>
    <row r="3" spans="1:6" s="207" customFormat="1" ht="15.75">
      <c r="A3" s="487" t="s">
        <v>434</v>
      </c>
      <c r="B3" s="487"/>
      <c r="C3" s="487"/>
      <c r="D3" s="487"/>
      <c r="E3" s="487"/>
      <c r="F3" s="487"/>
    </row>
    <row r="4" spans="1:6" s="207" customFormat="1" ht="15.75">
      <c r="A4" s="487" t="s">
        <v>435</v>
      </c>
      <c r="B4" s="487"/>
      <c r="C4" s="487"/>
      <c r="D4" s="487"/>
      <c r="E4" s="487"/>
      <c r="F4" s="487"/>
    </row>
    <row r="5" spans="1:6" s="207" customFormat="1" ht="15.75">
      <c r="A5" s="487" t="s">
        <v>1271</v>
      </c>
      <c r="B5" s="487"/>
      <c r="C5" s="487"/>
      <c r="D5" s="487"/>
      <c r="E5" s="487"/>
      <c r="F5" s="487"/>
    </row>
    <row r="6" spans="1:6" s="207" customFormat="1" ht="15.75">
      <c r="A6" s="487" t="s">
        <v>1360</v>
      </c>
      <c r="B6" s="480"/>
      <c r="C6" s="480"/>
      <c r="D6" s="480"/>
      <c r="E6" s="480"/>
      <c r="F6" s="215"/>
    </row>
    <row r="7" spans="1:6" s="207" customFormat="1" ht="15.75">
      <c r="A7" s="487" t="s">
        <v>1481</v>
      </c>
      <c r="B7" s="480"/>
      <c r="C7" s="480"/>
      <c r="D7" s="480"/>
      <c r="E7" s="480"/>
      <c r="F7" s="215"/>
    </row>
    <row r="8" spans="1:6" s="207" customFormat="1" ht="15.75">
      <c r="A8" s="487" t="s">
        <v>1496</v>
      </c>
      <c r="B8" s="480"/>
      <c r="C8" s="480"/>
      <c r="D8" s="480"/>
      <c r="E8" s="480"/>
      <c r="F8" s="215"/>
    </row>
    <row r="9" spans="1:6" s="207" customFormat="1" ht="15.75">
      <c r="A9" s="215"/>
      <c r="B9" s="199"/>
      <c r="C9" s="199"/>
      <c r="D9" s="199"/>
      <c r="E9" s="199"/>
      <c r="F9" s="215"/>
    </row>
    <row r="10" spans="1:5" s="207" customFormat="1" ht="15.75">
      <c r="A10" s="248"/>
      <c r="D10" s="306"/>
      <c r="E10" s="306"/>
    </row>
    <row r="11" spans="1:6" s="207" customFormat="1" ht="78" customHeight="1">
      <c r="A11" s="489" t="s">
        <v>845</v>
      </c>
      <c r="B11" s="489"/>
      <c r="C11" s="489"/>
      <c r="D11" s="489"/>
      <c r="E11" s="489"/>
      <c r="F11" s="507"/>
    </row>
    <row r="12" spans="1:6" s="207" customFormat="1" ht="15.75">
      <c r="A12" s="490" t="s">
        <v>1199</v>
      </c>
      <c r="B12" s="490"/>
      <c r="C12" s="490"/>
      <c r="D12" s="490"/>
      <c r="E12" s="490"/>
      <c r="F12" s="490"/>
    </row>
    <row r="13" spans="1:5" s="207" customFormat="1" ht="15.75">
      <c r="A13" s="508" t="s">
        <v>391</v>
      </c>
      <c r="B13" s="503" t="s">
        <v>341</v>
      </c>
      <c r="C13" s="503" t="s">
        <v>10</v>
      </c>
      <c r="D13" s="505" t="s">
        <v>376</v>
      </c>
      <c r="E13" s="506"/>
    </row>
    <row r="14" spans="1:5" s="207" customFormat="1" ht="15.75">
      <c r="A14" s="509"/>
      <c r="B14" s="504"/>
      <c r="C14" s="504"/>
      <c r="D14" s="217" t="s">
        <v>611</v>
      </c>
      <c r="E14" s="217" t="s">
        <v>840</v>
      </c>
    </row>
    <row r="15" spans="1:5" s="207" customFormat="1" ht="15.75">
      <c r="A15" s="206">
        <v>1</v>
      </c>
      <c r="B15" s="176">
        <v>2</v>
      </c>
      <c r="C15" s="176">
        <v>3</v>
      </c>
      <c r="D15" s="217">
        <v>4</v>
      </c>
      <c r="E15" s="217">
        <v>5</v>
      </c>
    </row>
    <row r="16" spans="1:5" s="219" customFormat="1" ht="63">
      <c r="A16" s="210" t="s">
        <v>766</v>
      </c>
      <c r="B16" s="218" t="s">
        <v>755</v>
      </c>
      <c r="C16" s="218"/>
      <c r="D16" s="290">
        <f>D21+D17</f>
        <v>250000</v>
      </c>
      <c r="E16" s="290">
        <f>E21+E17</f>
        <v>0</v>
      </c>
    </row>
    <row r="17" spans="1:5" s="208" customFormat="1" ht="47.25">
      <c r="A17" s="172" t="s">
        <v>761</v>
      </c>
      <c r="B17" s="220" t="s">
        <v>762</v>
      </c>
      <c r="C17" s="220"/>
      <c r="D17" s="284">
        <f aca="true" t="shared" si="0" ref="D17:E19">D18</f>
        <v>50000</v>
      </c>
      <c r="E17" s="284">
        <f t="shared" si="0"/>
        <v>0</v>
      </c>
    </row>
    <row r="18" spans="1:5" s="208" customFormat="1" ht="36" customHeight="1">
      <c r="A18" s="172" t="s">
        <v>763</v>
      </c>
      <c r="B18" s="220" t="s">
        <v>764</v>
      </c>
      <c r="C18" s="220"/>
      <c r="D18" s="284">
        <f t="shared" si="0"/>
        <v>50000</v>
      </c>
      <c r="E18" s="284">
        <f t="shared" si="0"/>
        <v>0</v>
      </c>
    </row>
    <row r="19" spans="1:5" s="208" customFormat="1" ht="15.75">
      <c r="A19" s="172" t="s">
        <v>483</v>
      </c>
      <c r="B19" s="220" t="s">
        <v>765</v>
      </c>
      <c r="C19" s="220"/>
      <c r="D19" s="284">
        <f t="shared" si="0"/>
        <v>50000</v>
      </c>
      <c r="E19" s="284">
        <f t="shared" si="0"/>
        <v>0</v>
      </c>
    </row>
    <row r="20" spans="1:5" s="208" customFormat="1" ht="31.5">
      <c r="A20" s="172" t="s">
        <v>485</v>
      </c>
      <c r="B20" s="220" t="s">
        <v>765</v>
      </c>
      <c r="C20" s="220" t="s">
        <v>460</v>
      </c>
      <c r="D20" s="284">
        <v>50000</v>
      </c>
      <c r="E20" s="284">
        <v>0</v>
      </c>
    </row>
    <row r="21" spans="1:5" s="208" customFormat="1" ht="63">
      <c r="A21" s="172" t="s">
        <v>756</v>
      </c>
      <c r="B21" s="220" t="s">
        <v>757</v>
      </c>
      <c r="C21" s="220"/>
      <c r="D21" s="284">
        <f aca="true" t="shared" si="1" ref="D21:E23">D22</f>
        <v>200000</v>
      </c>
      <c r="E21" s="284">
        <f t="shared" si="1"/>
        <v>0</v>
      </c>
    </row>
    <row r="22" spans="1:5" s="208" customFormat="1" ht="67.5" customHeight="1">
      <c r="A22" s="172" t="s">
        <v>758</v>
      </c>
      <c r="B22" s="220" t="s">
        <v>759</v>
      </c>
      <c r="C22" s="220"/>
      <c r="D22" s="284">
        <f t="shared" si="1"/>
        <v>200000</v>
      </c>
      <c r="E22" s="284">
        <f t="shared" si="1"/>
        <v>0</v>
      </c>
    </row>
    <row r="23" spans="1:5" s="208" customFormat="1" ht="15.75">
      <c r="A23" s="172" t="s">
        <v>483</v>
      </c>
      <c r="B23" s="220" t="s">
        <v>760</v>
      </c>
      <c r="C23" s="220"/>
      <c r="D23" s="284">
        <f t="shared" si="1"/>
        <v>200000</v>
      </c>
      <c r="E23" s="284">
        <f t="shared" si="1"/>
        <v>0</v>
      </c>
    </row>
    <row r="24" spans="1:5" s="208" customFormat="1" ht="31.5">
      <c r="A24" s="172" t="s">
        <v>485</v>
      </c>
      <c r="B24" s="220" t="s">
        <v>760</v>
      </c>
      <c r="C24" s="220" t="s">
        <v>460</v>
      </c>
      <c r="D24" s="284">
        <v>200000</v>
      </c>
      <c r="E24" s="284">
        <v>0</v>
      </c>
    </row>
    <row r="25" spans="1:7" s="216" customFormat="1" ht="15.75">
      <c r="A25" s="228" t="s">
        <v>457</v>
      </c>
      <c r="B25" s="218" t="s">
        <v>613</v>
      </c>
      <c r="C25" s="218"/>
      <c r="D25" s="290">
        <f>D30+D36+D39+D41+D43+D45+D26+D47+D34+D51+D56+D58+D60+D63+D66+D69+D71+D73+D75+D77+D79+D81+D83+D85+D87+D89+D91+D95+D97+D102+D106+D110+D112+D116+D120+D122+D124+D128+D132+D138+D140+D142+D144+D146+D148+D150+D152+D154+D156+D158+D160+D163+D165+D168+D170+D172+D174+D176+D178+D180+D183+D185+D187+D189+D193+D208+D28+D49+D126+D195+D191+D205+D200+D134+D136+D130+D114+D197+D32+D93+D104+D100</f>
        <v>1904944683.7000003</v>
      </c>
      <c r="E25" s="290">
        <f>E30+E36+E39+E41+E43+E45+E26+E47+E34+E51+E56+E58+E60+E63+E66+E69+E71+E73+E75+E77+E79+E81+E83+E85+E87+E89+E91+E95+E97+E102+E106+E110+E112+E116+E120+E122+E124+E128+E132+E138+E140+E142+E144+E146+E148+E150+E152+E154+E156+E158+E160+E163+E165+E168+E170+E172+E174+E176+E178+E180+E183+E185+E187+E189+E193+E208+E28+E49+E126+E195+E191+E205+E200+E134+E136+E130+E114+E197+E32+E93+E104+E100</f>
        <v>1907714745.92</v>
      </c>
      <c r="F25" s="213"/>
      <c r="G25" s="226"/>
    </row>
    <row r="26" spans="1:7" s="216" customFormat="1" ht="63">
      <c r="A26" s="172" t="s">
        <v>872</v>
      </c>
      <c r="B26" s="220" t="s">
        <v>874</v>
      </c>
      <c r="C26" s="220"/>
      <c r="D26" s="284">
        <f>D27</f>
        <v>47761301.59</v>
      </c>
      <c r="E26" s="284">
        <f>E27</f>
        <v>47038550</v>
      </c>
      <c r="F26" s="213"/>
      <c r="G26" s="226"/>
    </row>
    <row r="27" spans="1:7" s="216" customFormat="1" ht="31.5">
      <c r="A27" s="172" t="s">
        <v>466</v>
      </c>
      <c r="B27" s="220" t="s">
        <v>874</v>
      </c>
      <c r="C27" s="220" t="s">
        <v>467</v>
      </c>
      <c r="D27" s="284">
        <v>47761301.59</v>
      </c>
      <c r="E27" s="284">
        <v>47038550</v>
      </c>
      <c r="F27" s="213"/>
      <c r="G27" s="226"/>
    </row>
    <row r="28" spans="1:7" s="216" customFormat="1" ht="35.25" customHeight="1">
      <c r="A28" s="172" t="s">
        <v>545</v>
      </c>
      <c r="B28" s="220" t="s">
        <v>732</v>
      </c>
      <c r="C28" s="220"/>
      <c r="D28" s="284">
        <f>D29</f>
        <v>9459800</v>
      </c>
      <c r="E28" s="284">
        <f>E29</f>
        <v>9393500</v>
      </c>
      <c r="F28" s="213"/>
      <c r="G28" s="226"/>
    </row>
    <row r="29" spans="1:7" s="216" customFormat="1" ht="15.75">
      <c r="A29" s="172" t="s">
        <v>471</v>
      </c>
      <c r="B29" s="220" t="s">
        <v>732</v>
      </c>
      <c r="C29" s="220" t="s">
        <v>470</v>
      </c>
      <c r="D29" s="284">
        <v>9459800</v>
      </c>
      <c r="E29" s="284">
        <v>9393500</v>
      </c>
      <c r="F29" s="213"/>
      <c r="G29" s="226"/>
    </row>
    <row r="30" spans="1:5" s="208" customFormat="1" ht="63">
      <c r="A30" s="172" t="s">
        <v>688</v>
      </c>
      <c r="B30" s="220" t="s">
        <v>700</v>
      </c>
      <c r="C30" s="220"/>
      <c r="D30" s="284">
        <f>D31</f>
        <v>378000</v>
      </c>
      <c r="E30" s="284">
        <f>E31</f>
        <v>401000</v>
      </c>
    </row>
    <row r="31" spans="1:5" s="208" customFormat="1" ht="35.25" customHeight="1">
      <c r="A31" s="172" t="s">
        <v>314</v>
      </c>
      <c r="B31" s="220" t="s">
        <v>700</v>
      </c>
      <c r="C31" s="220" t="s">
        <v>473</v>
      </c>
      <c r="D31" s="284">
        <v>378000</v>
      </c>
      <c r="E31" s="284">
        <v>401000</v>
      </c>
    </row>
    <row r="32" spans="1:5" s="208" customFormat="1" ht="31.5">
      <c r="A32" s="172" t="s">
        <v>512</v>
      </c>
      <c r="B32" s="220" t="s">
        <v>701</v>
      </c>
      <c r="C32" s="220"/>
      <c r="D32" s="284">
        <f>D33</f>
        <v>1065100</v>
      </c>
      <c r="E32" s="284">
        <f>E33</f>
        <v>1087700</v>
      </c>
    </row>
    <row r="33" spans="1:5" s="208" customFormat="1" ht="15.75">
      <c r="A33" s="172" t="s">
        <v>471</v>
      </c>
      <c r="B33" s="220" t="s">
        <v>701</v>
      </c>
      <c r="C33" s="220" t="s">
        <v>470</v>
      </c>
      <c r="D33" s="284">
        <v>1065100</v>
      </c>
      <c r="E33" s="284">
        <v>1087700</v>
      </c>
    </row>
    <row r="34" spans="1:5" s="208" customFormat="1" ht="81" customHeight="1">
      <c r="A34" s="172" t="s">
        <v>707</v>
      </c>
      <c r="B34" s="220" t="s">
        <v>631</v>
      </c>
      <c r="C34" s="220"/>
      <c r="D34" s="284">
        <f>D35</f>
        <v>7413500</v>
      </c>
      <c r="E34" s="284">
        <f>E35</f>
        <v>7413500</v>
      </c>
    </row>
    <row r="35" spans="1:6" s="208" customFormat="1" ht="31.5">
      <c r="A35" s="172" t="s">
        <v>164</v>
      </c>
      <c r="B35" s="220" t="s">
        <v>631</v>
      </c>
      <c r="C35" s="220" t="s">
        <v>473</v>
      </c>
      <c r="D35" s="284">
        <v>7413500</v>
      </c>
      <c r="E35" s="284">
        <v>7413500</v>
      </c>
      <c r="F35" s="208" t="s">
        <v>441</v>
      </c>
    </row>
    <row r="36" spans="1:5" s="208" customFormat="1" ht="94.5">
      <c r="A36" s="172" t="s">
        <v>567</v>
      </c>
      <c r="B36" s="220" t="s">
        <v>646</v>
      </c>
      <c r="C36" s="220"/>
      <c r="D36" s="284">
        <f>D38+D37</f>
        <v>27335800</v>
      </c>
      <c r="E36" s="284">
        <f>E38+E37</f>
        <v>27418400</v>
      </c>
    </row>
    <row r="37" spans="1:5" s="208" customFormat="1" ht="15.75">
      <c r="A37" s="172" t="s">
        <v>361</v>
      </c>
      <c r="B37" s="220" t="s">
        <v>646</v>
      </c>
      <c r="C37" s="220" t="s">
        <v>469</v>
      </c>
      <c r="D37" s="284">
        <v>6503000</v>
      </c>
      <c r="E37" s="284">
        <v>6525000</v>
      </c>
    </row>
    <row r="38" spans="1:5" s="208" customFormat="1" ht="31.5">
      <c r="A38" s="172" t="s">
        <v>466</v>
      </c>
      <c r="B38" s="220" t="s">
        <v>646</v>
      </c>
      <c r="C38" s="220" t="s">
        <v>467</v>
      </c>
      <c r="D38" s="284">
        <v>20832800</v>
      </c>
      <c r="E38" s="284">
        <v>20893400</v>
      </c>
    </row>
    <row r="39" spans="1:6" s="219" customFormat="1" ht="62.25" customHeight="1">
      <c r="A39" s="172" t="s">
        <v>566</v>
      </c>
      <c r="B39" s="220" t="s">
        <v>653</v>
      </c>
      <c r="C39" s="220"/>
      <c r="D39" s="284">
        <f>D40</f>
        <v>22791800</v>
      </c>
      <c r="E39" s="284">
        <f>E40</f>
        <v>22855800</v>
      </c>
      <c r="F39" s="208"/>
    </row>
    <row r="40" spans="1:6" s="219" customFormat="1" ht="36" customHeight="1">
      <c r="A40" s="172" t="s">
        <v>466</v>
      </c>
      <c r="B40" s="220" t="s">
        <v>653</v>
      </c>
      <c r="C40" s="220" t="s">
        <v>467</v>
      </c>
      <c r="D40" s="284">
        <v>22791800</v>
      </c>
      <c r="E40" s="284">
        <v>22855800</v>
      </c>
      <c r="F40" s="208"/>
    </row>
    <row r="41" spans="1:5" s="208" customFormat="1" ht="63">
      <c r="A41" s="172" t="s">
        <v>703</v>
      </c>
      <c r="B41" s="220" t="s">
        <v>658</v>
      </c>
      <c r="C41" s="220"/>
      <c r="D41" s="307">
        <f>D42</f>
        <v>7871500</v>
      </c>
      <c r="E41" s="284">
        <f>E42</f>
        <v>7871500</v>
      </c>
    </row>
    <row r="42" spans="1:5" s="208" customFormat="1" ht="31.5">
      <c r="A42" s="172" t="s">
        <v>466</v>
      </c>
      <c r="B42" s="220" t="s">
        <v>658</v>
      </c>
      <c r="C42" s="220" t="s">
        <v>467</v>
      </c>
      <c r="D42" s="284">
        <v>7871500</v>
      </c>
      <c r="E42" s="284">
        <v>7871500</v>
      </c>
    </row>
    <row r="43" spans="1:5" s="208" customFormat="1" ht="62.25" customHeight="1">
      <c r="A43" s="172" t="s">
        <v>817</v>
      </c>
      <c r="B43" s="220" t="s">
        <v>669</v>
      </c>
      <c r="C43" s="220"/>
      <c r="D43" s="284">
        <f>D44</f>
        <v>57700</v>
      </c>
      <c r="E43" s="284">
        <f>E44</f>
        <v>57700</v>
      </c>
    </row>
    <row r="44" spans="1:5" s="208" customFormat="1" ht="31.5" customHeight="1">
      <c r="A44" s="172" t="s">
        <v>485</v>
      </c>
      <c r="B44" s="220" t="s">
        <v>669</v>
      </c>
      <c r="C44" s="220" t="s">
        <v>460</v>
      </c>
      <c r="D44" s="284">
        <v>57700</v>
      </c>
      <c r="E44" s="284">
        <v>57700</v>
      </c>
    </row>
    <row r="45" spans="1:5" s="208" customFormat="1" ht="50.25" customHeight="1">
      <c r="A45" s="172" t="s">
        <v>510</v>
      </c>
      <c r="B45" s="220" t="s">
        <v>671</v>
      </c>
      <c r="C45" s="220"/>
      <c r="D45" s="284">
        <f>D46</f>
        <v>74127000</v>
      </c>
      <c r="E45" s="284">
        <f>E46</f>
        <v>81311000</v>
      </c>
    </row>
    <row r="46" spans="1:5" s="208" customFormat="1" ht="31.5">
      <c r="A46" s="172" t="s">
        <v>485</v>
      </c>
      <c r="B46" s="220" t="s">
        <v>671</v>
      </c>
      <c r="C46" s="220" t="s">
        <v>460</v>
      </c>
      <c r="D46" s="284">
        <v>74127000</v>
      </c>
      <c r="E46" s="284">
        <v>81311000</v>
      </c>
    </row>
    <row r="47" spans="1:5" s="208" customFormat="1" ht="110.25">
      <c r="A47" s="172" t="s">
        <v>683</v>
      </c>
      <c r="B47" s="220" t="s">
        <v>694</v>
      </c>
      <c r="C47" s="220"/>
      <c r="D47" s="284">
        <f>D48</f>
        <v>2987100</v>
      </c>
      <c r="E47" s="284">
        <f>E48</f>
        <v>2987100</v>
      </c>
    </row>
    <row r="48" spans="1:5" s="208" customFormat="1" ht="15.75">
      <c r="A48" s="172" t="s">
        <v>461</v>
      </c>
      <c r="B48" s="220" t="s">
        <v>694</v>
      </c>
      <c r="C48" s="220" t="s">
        <v>462</v>
      </c>
      <c r="D48" s="284">
        <v>2987100</v>
      </c>
      <c r="E48" s="284">
        <v>2987100</v>
      </c>
    </row>
    <row r="49" spans="1:5" s="208" customFormat="1" ht="38.25" customHeight="1">
      <c r="A49" s="172" t="s">
        <v>685</v>
      </c>
      <c r="B49" s="220" t="s">
        <v>693</v>
      </c>
      <c r="C49" s="220"/>
      <c r="D49" s="284">
        <f>D50</f>
        <v>5047000</v>
      </c>
      <c r="E49" s="284">
        <f>E50</f>
        <v>5047000</v>
      </c>
    </row>
    <row r="50" spans="1:5" s="208" customFormat="1" ht="31.5">
      <c r="A50" s="172" t="s">
        <v>466</v>
      </c>
      <c r="B50" s="220" t="s">
        <v>693</v>
      </c>
      <c r="C50" s="220" t="s">
        <v>467</v>
      </c>
      <c r="D50" s="284">
        <v>5047000</v>
      </c>
      <c r="E50" s="284">
        <v>5047000</v>
      </c>
    </row>
    <row r="51" spans="1:5" s="208" customFormat="1" ht="15.75">
      <c r="A51" s="172" t="s">
        <v>486</v>
      </c>
      <c r="B51" s="220" t="s">
        <v>612</v>
      </c>
      <c r="C51" s="220"/>
      <c r="D51" s="284">
        <f>D52+D53+D55+D54</f>
        <v>98983000</v>
      </c>
      <c r="E51" s="284">
        <f>E52+E53+E55+E54</f>
        <v>98983000</v>
      </c>
    </row>
    <row r="52" spans="1:6" s="208" customFormat="1" ht="78.75">
      <c r="A52" s="172" t="s">
        <v>458</v>
      </c>
      <c r="B52" s="220" t="s">
        <v>612</v>
      </c>
      <c r="C52" s="220" t="s">
        <v>459</v>
      </c>
      <c r="D52" s="284">
        <v>78078000</v>
      </c>
      <c r="E52" s="284">
        <v>78078000</v>
      </c>
      <c r="F52" s="208" t="s">
        <v>481</v>
      </c>
    </row>
    <row r="53" spans="1:6" s="208" customFormat="1" ht="31.5">
      <c r="A53" s="172" t="s">
        <v>485</v>
      </c>
      <c r="B53" s="220" t="s">
        <v>612</v>
      </c>
      <c r="C53" s="220" t="s">
        <v>460</v>
      </c>
      <c r="D53" s="284">
        <v>19960000</v>
      </c>
      <c r="E53" s="284">
        <v>19960000</v>
      </c>
      <c r="F53" s="208" t="s">
        <v>481</v>
      </c>
    </row>
    <row r="54" spans="1:5" s="208" customFormat="1" ht="15.75">
      <c r="A54" s="172" t="s">
        <v>471</v>
      </c>
      <c r="B54" s="220" t="s">
        <v>612</v>
      </c>
      <c r="C54" s="220" t="s">
        <v>470</v>
      </c>
      <c r="D54" s="284">
        <v>50000</v>
      </c>
      <c r="E54" s="284">
        <v>50000</v>
      </c>
    </row>
    <row r="55" spans="1:6" s="208" customFormat="1" ht="15.75">
      <c r="A55" s="172" t="s">
        <v>461</v>
      </c>
      <c r="B55" s="220" t="s">
        <v>612</v>
      </c>
      <c r="C55" s="220" t="s">
        <v>462</v>
      </c>
      <c r="D55" s="284">
        <v>895000</v>
      </c>
      <c r="E55" s="284">
        <v>895000</v>
      </c>
      <c r="F55" s="208" t="s">
        <v>481</v>
      </c>
    </row>
    <row r="56" spans="1:5" s="208" customFormat="1" ht="31.5">
      <c r="A56" s="172" t="s">
        <v>32</v>
      </c>
      <c r="B56" s="220" t="s">
        <v>614</v>
      </c>
      <c r="C56" s="220"/>
      <c r="D56" s="284">
        <f>D57</f>
        <v>2883000</v>
      </c>
      <c r="E56" s="284">
        <f>E57</f>
        <v>2883000</v>
      </c>
    </row>
    <row r="57" spans="1:6" s="208" customFormat="1" ht="78.75">
      <c r="A57" s="172" t="s">
        <v>458</v>
      </c>
      <c r="B57" s="220" t="s">
        <v>614</v>
      </c>
      <c r="C57" s="220" t="s">
        <v>459</v>
      </c>
      <c r="D57" s="284">
        <v>2883000</v>
      </c>
      <c r="E57" s="284">
        <v>2883000</v>
      </c>
      <c r="F57" s="208" t="s">
        <v>481</v>
      </c>
    </row>
    <row r="58" spans="1:5" s="208" customFormat="1" ht="15.75">
      <c r="A58" s="172" t="s">
        <v>113</v>
      </c>
      <c r="B58" s="220" t="s">
        <v>641</v>
      </c>
      <c r="C58" s="221"/>
      <c r="D58" s="284">
        <f>D59</f>
        <v>645000</v>
      </c>
      <c r="E58" s="284">
        <f>E59</f>
        <v>645000</v>
      </c>
    </row>
    <row r="59" spans="1:5" s="208" customFormat="1" ht="15.75">
      <c r="A59" s="172" t="s">
        <v>471</v>
      </c>
      <c r="B59" s="220" t="s">
        <v>641</v>
      </c>
      <c r="C59" s="220" t="s">
        <v>470</v>
      </c>
      <c r="D59" s="284">
        <v>645000</v>
      </c>
      <c r="E59" s="284">
        <v>645000</v>
      </c>
    </row>
    <row r="60" spans="1:5" s="208" customFormat="1" ht="15.75">
      <c r="A60" s="172" t="s">
        <v>163</v>
      </c>
      <c r="B60" s="220" t="s">
        <v>616</v>
      </c>
      <c r="C60" s="220"/>
      <c r="D60" s="284">
        <f>D61+D62</f>
        <v>13980000</v>
      </c>
      <c r="E60" s="284">
        <f>E61+E62</f>
        <v>13980000</v>
      </c>
    </row>
    <row r="61" spans="1:6" s="208" customFormat="1" ht="78.75">
      <c r="A61" s="172" t="s">
        <v>458</v>
      </c>
      <c r="B61" s="220" t="s">
        <v>616</v>
      </c>
      <c r="C61" s="220" t="s">
        <v>459</v>
      </c>
      <c r="D61" s="284">
        <v>12271000</v>
      </c>
      <c r="E61" s="284">
        <v>12271000</v>
      </c>
      <c r="F61" s="208" t="s">
        <v>481</v>
      </c>
    </row>
    <row r="62" spans="1:6" s="208" customFormat="1" ht="31.5">
      <c r="A62" s="172" t="s">
        <v>485</v>
      </c>
      <c r="B62" s="220" t="s">
        <v>616</v>
      </c>
      <c r="C62" s="220" t="s">
        <v>460</v>
      </c>
      <c r="D62" s="284">
        <v>1709000</v>
      </c>
      <c r="E62" s="284">
        <v>1709000</v>
      </c>
      <c r="F62" s="208" t="s">
        <v>481</v>
      </c>
    </row>
    <row r="63" spans="1:5" s="208" customFormat="1" ht="25.5" customHeight="1">
      <c r="A63" s="172" t="s">
        <v>413</v>
      </c>
      <c r="B63" s="220" t="s">
        <v>670</v>
      </c>
      <c r="C63" s="220"/>
      <c r="D63" s="284">
        <f>D64+D65</f>
        <v>13875000</v>
      </c>
      <c r="E63" s="284">
        <f>E64+E65</f>
        <v>17399200</v>
      </c>
    </row>
    <row r="64" spans="1:5" s="208" customFormat="1" ht="38.25" customHeight="1">
      <c r="A64" s="172" t="s">
        <v>485</v>
      </c>
      <c r="B64" s="220" t="s">
        <v>670</v>
      </c>
      <c r="C64" s="220" t="s">
        <v>460</v>
      </c>
      <c r="D64" s="284">
        <v>8171000</v>
      </c>
      <c r="E64" s="284">
        <v>11695200</v>
      </c>
    </row>
    <row r="65" spans="1:6" s="208" customFormat="1" ht="15.75">
      <c r="A65" s="172" t="s">
        <v>361</v>
      </c>
      <c r="B65" s="220" t="s">
        <v>670</v>
      </c>
      <c r="C65" s="220" t="s">
        <v>469</v>
      </c>
      <c r="D65" s="284">
        <v>5704000</v>
      </c>
      <c r="E65" s="284">
        <v>5704000</v>
      </c>
      <c r="F65" s="208" t="s">
        <v>442</v>
      </c>
    </row>
    <row r="66" spans="1:5" s="208" customFormat="1" ht="15.75">
      <c r="A66" s="172" t="s">
        <v>414</v>
      </c>
      <c r="B66" s="220" t="s">
        <v>622</v>
      </c>
      <c r="C66" s="220"/>
      <c r="D66" s="284">
        <f>D67+D68</f>
        <v>4488000</v>
      </c>
      <c r="E66" s="284">
        <f>E67+E68</f>
        <v>4488000</v>
      </c>
    </row>
    <row r="67" spans="1:6" s="208" customFormat="1" ht="87" customHeight="1">
      <c r="A67" s="172" t="s">
        <v>458</v>
      </c>
      <c r="B67" s="220" t="s">
        <v>622</v>
      </c>
      <c r="C67" s="220" t="s">
        <v>459</v>
      </c>
      <c r="D67" s="284">
        <v>2486000</v>
      </c>
      <c r="E67" s="284">
        <v>2486000</v>
      </c>
      <c r="F67" s="208" t="s">
        <v>481</v>
      </c>
    </row>
    <row r="68" spans="1:6" s="208" customFormat="1" ht="40.5" customHeight="1">
      <c r="A68" s="172" t="s">
        <v>485</v>
      </c>
      <c r="B68" s="220" t="s">
        <v>622</v>
      </c>
      <c r="C68" s="220" t="s">
        <v>460</v>
      </c>
      <c r="D68" s="284">
        <v>2002000</v>
      </c>
      <c r="E68" s="284">
        <v>2002000</v>
      </c>
      <c r="F68" s="208" t="s">
        <v>481</v>
      </c>
    </row>
    <row r="69" spans="1:5" s="208" customFormat="1" ht="15.75">
      <c r="A69" s="172" t="s">
        <v>316</v>
      </c>
      <c r="B69" s="220" t="s">
        <v>667</v>
      </c>
      <c r="C69" s="220"/>
      <c r="D69" s="284">
        <f>D70</f>
        <v>1500000</v>
      </c>
      <c r="E69" s="284">
        <f>E70</f>
        <v>1500000</v>
      </c>
    </row>
    <row r="70" spans="1:6" s="208" customFormat="1" ht="31.5">
      <c r="A70" s="172" t="s">
        <v>485</v>
      </c>
      <c r="B70" s="220" t="s">
        <v>667</v>
      </c>
      <c r="C70" s="220" t="s">
        <v>460</v>
      </c>
      <c r="D70" s="284">
        <v>1500000</v>
      </c>
      <c r="E70" s="284">
        <v>1500000</v>
      </c>
      <c r="F70" s="208" t="s">
        <v>481</v>
      </c>
    </row>
    <row r="71" spans="1:5" s="208" customFormat="1" ht="31.5">
      <c r="A71" s="172" t="s">
        <v>86</v>
      </c>
      <c r="B71" s="220" t="s">
        <v>668</v>
      </c>
      <c r="C71" s="220"/>
      <c r="D71" s="284">
        <f>D72</f>
        <v>3000000</v>
      </c>
      <c r="E71" s="284">
        <f>E72</f>
        <v>3000000</v>
      </c>
    </row>
    <row r="72" spans="1:5" s="208" customFormat="1" ht="31.5">
      <c r="A72" s="172" t="s">
        <v>485</v>
      </c>
      <c r="B72" s="220" t="s">
        <v>668</v>
      </c>
      <c r="C72" s="220" t="s">
        <v>460</v>
      </c>
      <c r="D72" s="284">
        <v>3000000</v>
      </c>
      <c r="E72" s="284">
        <v>3000000</v>
      </c>
    </row>
    <row r="73" spans="1:6" s="219" customFormat="1" ht="15.75">
      <c r="A73" s="172" t="s">
        <v>40</v>
      </c>
      <c r="B73" s="220" t="s">
        <v>663</v>
      </c>
      <c r="C73" s="220"/>
      <c r="D73" s="284">
        <f>D74</f>
        <v>3270000</v>
      </c>
      <c r="E73" s="284">
        <f>E74</f>
        <v>3348000</v>
      </c>
      <c r="F73" s="208"/>
    </row>
    <row r="74" spans="1:6" s="219" customFormat="1" ht="31.5">
      <c r="A74" s="172" t="s">
        <v>485</v>
      </c>
      <c r="B74" s="220" t="s">
        <v>663</v>
      </c>
      <c r="C74" s="220" t="s">
        <v>460</v>
      </c>
      <c r="D74" s="284">
        <v>3270000</v>
      </c>
      <c r="E74" s="284">
        <v>3348000</v>
      </c>
      <c r="F74" s="208"/>
    </row>
    <row r="75" spans="1:5" s="208" customFormat="1" ht="50.25" customHeight="1">
      <c r="A75" s="172" t="s">
        <v>446</v>
      </c>
      <c r="B75" s="220" t="s">
        <v>665</v>
      </c>
      <c r="C75" s="220"/>
      <c r="D75" s="284">
        <f>D76</f>
        <v>850000</v>
      </c>
      <c r="E75" s="284">
        <f>E76</f>
        <v>850000</v>
      </c>
    </row>
    <row r="76" spans="1:6" s="208" customFormat="1" ht="31.5">
      <c r="A76" s="172" t="s">
        <v>485</v>
      </c>
      <c r="B76" s="220" t="s">
        <v>665</v>
      </c>
      <c r="C76" s="220" t="s">
        <v>460</v>
      </c>
      <c r="D76" s="284">
        <v>850000</v>
      </c>
      <c r="E76" s="284">
        <v>850000</v>
      </c>
      <c r="F76" s="208" t="s">
        <v>481</v>
      </c>
    </row>
    <row r="77" spans="1:5" s="208" customFormat="1" ht="15.75">
      <c r="A77" s="172" t="s">
        <v>123</v>
      </c>
      <c r="B77" s="220" t="s">
        <v>615</v>
      </c>
      <c r="C77" s="220"/>
      <c r="D77" s="284">
        <f>D78</f>
        <v>800000</v>
      </c>
      <c r="E77" s="284">
        <f>E78</f>
        <v>800000</v>
      </c>
    </row>
    <row r="78" spans="1:6" s="208" customFormat="1" ht="25.5" customHeight="1">
      <c r="A78" s="172" t="s">
        <v>461</v>
      </c>
      <c r="B78" s="220" t="s">
        <v>615</v>
      </c>
      <c r="C78" s="220" t="s">
        <v>462</v>
      </c>
      <c r="D78" s="284">
        <v>800000</v>
      </c>
      <c r="E78" s="284">
        <v>800000</v>
      </c>
      <c r="F78" s="208" t="s">
        <v>481</v>
      </c>
    </row>
    <row r="79" spans="1:5" s="208" customFormat="1" ht="54" customHeight="1">
      <c r="A79" s="172" t="s">
        <v>98</v>
      </c>
      <c r="B79" s="220" t="s">
        <v>620</v>
      </c>
      <c r="C79" s="220"/>
      <c r="D79" s="284">
        <f>D80</f>
        <v>500000</v>
      </c>
      <c r="E79" s="284">
        <f>E80</f>
        <v>500000</v>
      </c>
    </row>
    <row r="80" spans="1:6" s="208" customFormat="1" ht="31.5">
      <c r="A80" s="172" t="s">
        <v>485</v>
      </c>
      <c r="B80" s="220" t="s">
        <v>620</v>
      </c>
      <c r="C80" s="220" t="s">
        <v>460</v>
      </c>
      <c r="D80" s="284">
        <v>500000</v>
      </c>
      <c r="E80" s="284">
        <v>500000</v>
      </c>
      <c r="F80" s="208" t="s">
        <v>481</v>
      </c>
    </row>
    <row r="81" spans="1:5" s="208" customFormat="1" ht="15.75">
      <c r="A81" s="172" t="s">
        <v>278</v>
      </c>
      <c r="B81" s="220" t="s">
        <v>621</v>
      </c>
      <c r="C81" s="220"/>
      <c r="D81" s="284">
        <f>D82</f>
        <v>1810000</v>
      </c>
      <c r="E81" s="284">
        <f>E82</f>
        <v>4810000</v>
      </c>
    </row>
    <row r="82" spans="1:6" s="208" customFormat="1" ht="31.5">
      <c r="A82" s="172" t="s">
        <v>485</v>
      </c>
      <c r="B82" s="220" t="s">
        <v>621</v>
      </c>
      <c r="C82" s="220" t="s">
        <v>460</v>
      </c>
      <c r="D82" s="284">
        <v>1810000</v>
      </c>
      <c r="E82" s="284">
        <v>4810000</v>
      </c>
      <c r="F82" s="208" t="s">
        <v>481</v>
      </c>
    </row>
    <row r="83" spans="1:5" s="208" customFormat="1" ht="31.5" customHeight="1">
      <c r="A83" s="172" t="s">
        <v>463</v>
      </c>
      <c r="B83" s="220" t="s">
        <v>623</v>
      </c>
      <c r="C83" s="220"/>
      <c r="D83" s="284">
        <f>D84</f>
        <v>2854000</v>
      </c>
      <c r="E83" s="284">
        <f>E84</f>
        <v>2854000</v>
      </c>
    </row>
    <row r="84" spans="1:5" s="208" customFormat="1" ht="31.5" customHeight="1">
      <c r="A84" s="172" t="s">
        <v>466</v>
      </c>
      <c r="B84" s="220" t="s">
        <v>623</v>
      </c>
      <c r="C84" s="220" t="s">
        <v>467</v>
      </c>
      <c r="D84" s="284">
        <v>2854000</v>
      </c>
      <c r="E84" s="284">
        <v>2854000</v>
      </c>
    </row>
    <row r="85" spans="1:5" s="208" customFormat="1" ht="15.75">
      <c r="A85" s="172" t="s">
        <v>396</v>
      </c>
      <c r="B85" s="220" t="s">
        <v>630</v>
      </c>
      <c r="C85" s="220"/>
      <c r="D85" s="284">
        <f>D86</f>
        <v>2450000</v>
      </c>
      <c r="E85" s="284">
        <f>E86</f>
        <v>2450000</v>
      </c>
    </row>
    <row r="86" spans="1:6" s="208" customFormat="1" ht="31.5">
      <c r="A86" s="172" t="s">
        <v>466</v>
      </c>
      <c r="B86" s="220" t="s">
        <v>630</v>
      </c>
      <c r="C86" s="220" t="s">
        <v>467</v>
      </c>
      <c r="D86" s="284">
        <v>2450000</v>
      </c>
      <c r="E86" s="284">
        <v>2450000</v>
      </c>
      <c r="F86" s="208" t="s">
        <v>481</v>
      </c>
    </row>
    <row r="87" spans="1:5" s="208" customFormat="1" ht="15.75">
      <c r="A87" s="172" t="s">
        <v>393</v>
      </c>
      <c r="B87" s="220" t="s">
        <v>659</v>
      </c>
      <c r="C87" s="220"/>
      <c r="D87" s="284">
        <f>D88</f>
        <v>110172000</v>
      </c>
      <c r="E87" s="284">
        <f>E88</f>
        <v>110172000</v>
      </c>
    </row>
    <row r="88" spans="1:6" s="208" customFormat="1" ht="31.5">
      <c r="A88" s="172" t="s">
        <v>466</v>
      </c>
      <c r="B88" s="220" t="s">
        <v>659</v>
      </c>
      <c r="C88" s="220" t="s">
        <v>467</v>
      </c>
      <c r="D88" s="284">
        <v>110172000</v>
      </c>
      <c r="E88" s="284">
        <v>110172000</v>
      </c>
      <c r="F88" s="208" t="s">
        <v>481</v>
      </c>
    </row>
    <row r="89" spans="1:6" s="219" customFormat="1" ht="31.5">
      <c r="A89" s="172" t="s">
        <v>468</v>
      </c>
      <c r="B89" s="220" t="s">
        <v>654</v>
      </c>
      <c r="C89" s="220"/>
      <c r="D89" s="284">
        <f>D90</f>
        <v>151898000</v>
      </c>
      <c r="E89" s="284">
        <f>E90</f>
        <v>151898000</v>
      </c>
      <c r="F89" s="208"/>
    </row>
    <row r="90" spans="1:6" s="219" customFormat="1" ht="31.5">
      <c r="A90" s="172" t="s">
        <v>466</v>
      </c>
      <c r="B90" s="220" t="s">
        <v>654</v>
      </c>
      <c r="C90" s="220" t="s">
        <v>467</v>
      </c>
      <c r="D90" s="284">
        <v>151898000</v>
      </c>
      <c r="E90" s="284">
        <v>151898000</v>
      </c>
      <c r="F90" s="208"/>
    </row>
    <row r="91" spans="1:5" s="208" customFormat="1" ht="15.75">
      <c r="A91" s="172" t="s">
        <v>169</v>
      </c>
      <c r="B91" s="220" t="s">
        <v>652</v>
      </c>
      <c r="C91" s="220"/>
      <c r="D91" s="284">
        <f>D92</f>
        <v>73445000</v>
      </c>
      <c r="E91" s="284">
        <f>E92</f>
        <v>73445000</v>
      </c>
    </row>
    <row r="92" spans="1:6" s="208" customFormat="1" ht="31.5">
      <c r="A92" s="172" t="s">
        <v>466</v>
      </c>
      <c r="B92" s="220" t="s">
        <v>652</v>
      </c>
      <c r="C92" s="220" t="s">
        <v>467</v>
      </c>
      <c r="D92" s="284">
        <v>73445000</v>
      </c>
      <c r="E92" s="284">
        <v>73445000</v>
      </c>
      <c r="F92" s="208" t="s">
        <v>481</v>
      </c>
    </row>
    <row r="93" spans="1:5" s="208" customFormat="1" ht="48" customHeight="1">
      <c r="A93" s="172" t="s">
        <v>871</v>
      </c>
      <c r="B93" s="220" t="s">
        <v>876</v>
      </c>
      <c r="C93" s="220"/>
      <c r="D93" s="284">
        <f>D94</f>
        <v>10380000</v>
      </c>
      <c r="E93" s="284">
        <f>E94</f>
        <v>10380000</v>
      </c>
    </row>
    <row r="94" spans="1:5" s="208" customFormat="1" ht="31.5">
      <c r="A94" s="172" t="s">
        <v>466</v>
      </c>
      <c r="B94" s="220" t="s">
        <v>876</v>
      </c>
      <c r="C94" s="220" t="s">
        <v>467</v>
      </c>
      <c r="D94" s="284">
        <v>10380000</v>
      </c>
      <c r="E94" s="284">
        <v>10380000</v>
      </c>
    </row>
    <row r="95" spans="1:5" s="208" customFormat="1" ht="18" customHeight="1">
      <c r="A95" s="172" t="s">
        <v>472</v>
      </c>
      <c r="B95" s="220" t="s">
        <v>651</v>
      </c>
      <c r="C95" s="220"/>
      <c r="D95" s="284">
        <f>D96</f>
        <v>12966000</v>
      </c>
      <c r="E95" s="284">
        <f>E96</f>
        <v>12966000</v>
      </c>
    </row>
    <row r="96" spans="1:6" s="208" customFormat="1" ht="32.25" customHeight="1">
      <c r="A96" s="172" t="s">
        <v>466</v>
      </c>
      <c r="B96" s="220" t="s">
        <v>651</v>
      </c>
      <c r="C96" s="220" t="s">
        <v>467</v>
      </c>
      <c r="D96" s="284">
        <v>12966000</v>
      </c>
      <c r="E96" s="284">
        <v>12966000</v>
      </c>
      <c r="F96" s="208" t="s">
        <v>481</v>
      </c>
    </row>
    <row r="97" spans="1:5" s="208" customFormat="1" ht="36.75" customHeight="1">
      <c r="A97" s="172" t="s">
        <v>423</v>
      </c>
      <c r="B97" s="220" t="s">
        <v>649</v>
      </c>
      <c r="C97" s="220"/>
      <c r="D97" s="284">
        <f>D98+D99</f>
        <v>2370000</v>
      </c>
      <c r="E97" s="284">
        <f>E98+E99</f>
        <v>2370000</v>
      </c>
    </row>
    <row r="98" spans="1:5" s="208" customFormat="1" ht="18" customHeight="1">
      <c r="A98" s="172" t="s">
        <v>471</v>
      </c>
      <c r="B98" s="220" t="s">
        <v>649</v>
      </c>
      <c r="C98" s="220" t="s">
        <v>470</v>
      </c>
      <c r="D98" s="284">
        <v>550000</v>
      </c>
      <c r="E98" s="284">
        <v>550000</v>
      </c>
    </row>
    <row r="99" spans="1:5" s="208" customFormat="1" ht="33" customHeight="1">
      <c r="A99" s="172" t="s">
        <v>466</v>
      </c>
      <c r="B99" s="220" t="s">
        <v>649</v>
      </c>
      <c r="C99" s="220" t="s">
        <v>467</v>
      </c>
      <c r="D99" s="284">
        <v>1820000</v>
      </c>
      <c r="E99" s="284">
        <v>1820000</v>
      </c>
    </row>
    <row r="100" spans="1:5" s="208" customFormat="1" ht="18" customHeight="1">
      <c r="A100" s="172" t="s">
        <v>815</v>
      </c>
      <c r="B100" s="220" t="s">
        <v>875</v>
      </c>
      <c r="C100" s="220"/>
      <c r="D100" s="284">
        <f>D101</f>
        <v>1000000</v>
      </c>
      <c r="E100" s="284">
        <f>E101</f>
        <v>1000000</v>
      </c>
    </row>
    <row r="101" spans="1:5" s="208" customFormat="1" ht="33" customHeight="1">
      <c r="A101" s="172" t="s">
        <v>466</v>
      </c>
      <c r="B101" s="220" t="s">
        <v>875</v>
      </c>
      <c r="C101" s="220" t="s">
        <v>467</v>
      </c>
      <c r="D101" s="284">
        <v>1000000</v>
      </c>
      <c r="E101" s="284">
        <v>1000000</v>
      </c>
    </row>
    <row r="102" spans="1:5" s="208" customFormat="1" ht="31.5">
      <c r="A102" s="172" t="s">
        <v>355</v>
      </c>
      <c r="B102" s="220" t="s">
        <v>666</v>
      </c>
      <c r="C102" s="220"/>
      <c r="D102" s="284">
        <f>D103</f>
        <v>2400000</v>
      </c>
      <c r="E102" s="284">
        <f>E103</f>
        <v>2400000</v>
      </c>
    </row>
    <row r="103" spans="1:6" s="208" customFormat="1" ht="15.75">
      <c r="A103" s="172" t="s">
        <v>461</v>
      </c>
      <c r="B103" s="220" t="s">
        <v>666</v>
      </c>
      <c r="C103" s="220" t="s">
        <v>462</v>
      </c>
      <c r="D103" s="284">
        <v>2400000</v>
      </c>
      <c r="E103" s="284">
        <v>2400000</v>
      </c>
      <c r="F103" s="208" t="s">
        <v>481</v>
      </c>
    </row>
    <row r="104" spans="1:5" s="208" customFormat="1" ht="15.75">
      <c r="A104" s="172" t="s">
        <v>835</v>
      </c>
      <c r="B104" s="220" t="s">
        <v>878</v>
      </c>
      <c r="C104" s="220"/>
      <c r="D104" s="284">
        <f>D105</f>
        <v>100000</v>
      </c>
      <c r="E104" s="284">
        <f>E105</f>
        <v>100000</v>
      </c>
    </row>
    <row r="105" spans="1:5" s="208" customFormat="1" ht="31.5">
      <c r="A105" s="172" t="s">
        <v>485</v>
      </c>
      <c r="B105" s="220" t="s">
        <v>878</v>
      </c>
      <c r="C105" s="220" t="s">
        <v>460</v>
      </c>
      <c r="D105" s="284">
        <v>100000</v>
      </c>
      <c r="E105" s="284">
        <v>100000</v>
      </c>
    </row>
    <row r="106" spans="1:5" s="208" customFormat="1" ht="15.75">
      <c r="A106" s="172" t="s">
        <v>26</v>
      </c>
      <c r="B106" s="220" t="s">
        <v>648</v>
      </c>
      <c r="C106" s="220"/>
      <c r="D106" s="284">
        <f>D107+D108+D109</f>
        <v>2500000</v>
      </c>
      <c r="E106" s="284">
        <f>E107+E108+E109</f>
        <v>2500000</v>
      </c>
    </row>
    <row r="107" spans="1:6" s="208" customFormat="1" ht="78.75">
      <c r="A107" s="172" t="s">
        <v>458</v>
      </c>
      <c r="B107" s="220" t="s">
        <v>648</v>
      </c>
      <c r="C107" s="220" t="s">
        <v>459</v>
      </c>
      <c r="D107" s="284">
        <v>1340000</v>
      </c>
      <c r="E107" s="284">
        <v>1340000</v>
      </c>
      <c r="F107" s="208" t="s">
        <v>481</v>
      </c>
    </row>
    <row r="108" spans="1:6" s="208" customFormat="1" ht="31.5">
      <c r="A108" s="172" t="s">
        <v>485</v>
      </c>
      <c r="B108" s="220" t="s">
        <v>648</v>
      </c>
      <c r="C108" s="220" t="s">
        <v>460</v>
      </c>
      <c r="D108" s="284">
        <v>890000</v>
      </c>
      <c r="E108" s="284">
        <v>890000</v>
      </c>
      <c r="F108" s="208" t="s">
        <v>481</v>
      </c>
    </row>
    <row r="109" spans="1:5" s="208" customFormat="1" ht="31.5">
      <c r="A109" s="172" t="s">
        <v>466</v>
      </c>
      <c r="B109" s="220" t="s">
        <v>648</v>
      </c>
      <c r="C109" s="220" t="s">
        <v>467</v>
      </c>
      <c r="D109" s="284">
        <v>270000</v>
      </c>
      <c r="E109" s="284">
        <v>270000</v>
      </c>
    </row>
    <row r="110" spans="1:6" s="219" customFormat="1" ht="15.75">
      <c r="A110" s="172" t="s">
        <v>482</v>
      </c>
      <c r="B110" s="220" t="s">
        <v>643</v>
      </c>
      <c r="C110" s="220"/>
      <c r="D110" s="284">
        <f>D111</f>
        <v>36981000</v>
      </c>
      <c r="E110" s="284">
        <f>E111</f>
        <v>36981000</v>
      </c>
      <c r="F110" s="208"/>
    </row>
    <row r="111" spans="1:6" s="219" customFormat="1" ht="31.5">
      <c r="A111" s="172" t="s">
        <v>466</v>
      </c>
      <c r="B111" s="220" t="s">
        <v>643</v>
      </c>
      <c r="C111" s="220" t="s">
        <v>467</v>
      </c>
      <c r="D111" s="284">
        <v>36981000</v>
      </c>
      <c r="E111" s="284">
        <v>36981000</v>
      </c>
      <c r="F111" s="208" t="s">
        <v>481</v>
      </c>
    </row>
    <row r="112" spans="1:5" s="208" customFormat="1" ht="15.75">
      <c r="A112" s="172" t="s">
        <v>392</v>
      </c>
      <c r="B112" s="220" t="s">
        <v>644</v>
      </c>
      <c r="C112" s="220"/>
      <c r="D112" s="284">
        <f>D113</f>
        <v>22334000</v>
      </c>
      <c r="E112" s="284">
        <f>E113</f>
        <v>22334000</v>
      </c>
    </row>
    <row r="113" spans="1:6" s="208" customFormat="1" ht="31.5">
      <c r="A113" s="172" t="s">
        <v>466</v>
      </c>
      <c r="B113" s="220" t="s">
        <v>644</v>
      </c>
      <c r="C113" s="220" t="s">
        <v>467</v>
      </c>
      <c r="D113" s="284">
        <v>22334000</v>
      </c>
      <c r="E113" s="284">
        <v>22334000</v>
      </c>
      <c r="F113" s="208" t="s">
        <v>481</v>
      </c>
    </row>
    <row r="114" spans="1:5" s="208" customFormat="1" ht="31.5">
      <c r="A114" s="172" t="s">
        <v>862</v>
      </c>
      <c r="B114" s="220" t="s">
        <v>1208</v>
      </c>
      <c r="C114" s="220"/>
      <c r="D114" s="284">
        <f>D115</f>
        <v>7400000</v>
      </c>
      <c r="E114" s="284">
        <f>E115</f>
        <v>7400000</v>
      </c>
    </row>
    <row r="115" spans="1:5" s="208" customFormat="1" ht="31.5">
      <c r="A115" s="172" t="s">
        <v>466</v>
      </c>
      <c r="B115" s="220" t="s">
        <v>1208</v>
      </c>
      <c r="C115" s="220" t="s">
        <v>467</v>
      </c>
      <c r="D115" s="284">
        <v>7400000</v>
      </c>
      <c r="E115" s="284">
        <v>7400000</v>
      </c>
    </row>
    <row r="116" spans="1:5" s="208" customFormat="1" ht="63">
      <c r="A116" s="172" t="s">
        <v>422</v>
      </c>
      <c r="B116" s="220" t="s">
        <v>647</v>
      </c>
      <c r="C116" s="220"/>
      <c r="D116" s="284">
        <f>D117+D118+D119</f>
        <v>36983000</v>
      </c>
      <c r="E116" s="284">
        <f>E117+E118+E119</f>
        <v>36983000</v>
      </c>
    </row>
    <row r="117" spans="1:6" s="208" customFormat="1" ht="78.75">
      <c r="A117" s="172" t="s">
        <v>458</v>
      </c>
      <c r="B117" s="220" t="s">
        <v>647</v>
      </c>
      <c r="C117" s="220" t="s">
        <v>459</v>
      </c>
      <c r="D117" s="284">
        <v>30604000</v>
      </c>
      <c r="E117" s="284">
        <v>30604000</v>
      </c>
      <c r="F117" s="208" t="s">
        <v>481</v>
      </c>
    </row>
    <row r="118" spans="1:6" s="208" customFormat="1" ht="31.5">
      <c r="A118" s="172" t="s">
        <v>485</v>
      </c>
      <c r="B118" s="220" t="s">
        <v>647</v>
      </c>
      <c r="C118" s="220" t="s">
        <v>460</v>
      </c>
      <c r="D118" s="284">
        <v>6234000</v>
      </c>
      <c r="E118" s="284">
        <v>6234000</v>
      </c>
      <c r="F118" s="208" t="s">
        <v>481</v>
      </c>
    </row>
    <row r="119" spans="1:6" s="208" customFormat="1" ht="15.75">
      <c r="A119" s="172" t="s">
        <v>461</v>
      </c>
      <c r="B119" s="220" t="s">
        <v>647</v>
      </c>
      <c r="C119" s="220" t="s">
        <v>462</v>
      </c>
      <c r="D119" s="284">
        <v>145000</v>
      </c>
      <c r="E119" s="284">
        <v>145000</v>
      </c>
      <c r="F119" s="208" t="s">
        <v>481</v>
      </c>
    </row>
    <row r="120" spans="1:5" s="208" customFormat="1" ht="15.75">
      <c r="A120" s="172" t="s">
        <v>483</v>
      </c>
      <c r="B120" s="220" t="s">
        <v>645</v>
      </c>
      <c r="C120" s="220"/>
      <c r="D120" s="284">
        <f>D121</f>
        <v>350000</v>
      </c>
      <c r="E120" s="284">
        <f>E121</f>
        <v>600000</v>
      </c>
    </row>
    <row r="121" spans="1:6" s="208" customFormat="1" ht="31.5">
      <c r="A121" s="172" t="s">
        <v>485</v>
      </c>
      <c r="B121" s="220" t="s">
        <v>645</v>
      </c>
      <c r="C121" s="220" t="s">
        <v>460</v>
      </c>
      <c r="D121" s="284">
        <v>350000</v>
      </c>
      <c r="E121" s="284">
        <v>600000</v>
      </c>
      <c r="F121" s="208" t="s">
        <v>481</v>
      </c>
    </row>
    <row r="122" spans="1:5" s="208" customFormat="1" ht="15.75">
      <c r="A122" s="172" t="s">
        <v>808</v>
      </c>
      <c r="B122" s="220" t="s">
        <v>809</v>
      </c>
      <c r="C122" s="220"/>
      <c r="D122" s="284">
        <f>D123</f>
        <v>37648600</v>
      </c>
      <c r="E122" s="284">
        <f>E123</f>
        <v>40416000</v>
      </c>
    </row>
    <row r="123" spans="1:6" s="208" customFormat="1" ht="31.5">
      <c r="A123" s="172" t="s">
        <v>466</v>
      </c>
      <c r="B123" s="220" t="s">
        <v>809</v>
      </c>
      <c r="C123" s="220" t="s">
        <v>467</v>
      </c>
      <c r="D123" s="284">
        <v>37648600</v>
      </c>
      <c r="E123" s="284">
        <v>40416000</v>
      </c>
      <c r="F123" s="208" t="s">
        <v>481</v>
      </c>
    </row>
    <row r="124" spans="1:5" s="208" customFormat="1" ht="31.5">
      <c r="A124" s="172" t="s">
        <v>81</v>
      </c>
      <c r="B124" s="220" t="s">
        <v>673</v>
      </c>
      <c r="C124" s="220"/>
      <c r="D124" s="284">
        <f>D125</f>
        <v>2288400</v>
      </c>
      <c r="E124" s="284">
        <f>E125</f>
        <v>2378500</v>
      </c>
    </row>
    <row r="125" spans="1:6" s="208" customFormat="1" ht="15.75">
      <c r="A125" s="172" t="s">
        <v>361</v>
      </c>
      <c r="B125" s="220" t="s">
        <v>673</v>
      </c>
      <c r="C125" s="220" t="s">
        <v>469</v>
      </c>
      <c r="D125" s="284">
        <v>2288400</v>
      </c>
      <c r="E125" s="284">
        <v>2378500</v>
      </c>
      <c r="F125" s="208" t="s">
        <v>443</v>
      </c>
    </row>
    <row r="126" spans="1:5" s="208" customFormat="1" ht="53.25" customHeight="1">
      <c r="A126" s="172" t="s">
        <v>677</v>
      </c>
      <c r="B126" s="220" t="s">
        <v>695</v>
      </c>
      <c r="C126" s="220"/>
      <c r="D126" s="284">
        <f>D127</f>
        <v>375400</v>
      </c>
      <c r="E126" s="284">
        <f>E127</f>
        <v>18000</v>
      </c>
    </row>
    <row r="127" spans="1:5" s="208" customFormat="1" ht="31.5">
      <c r="A127" s="172" t="s">
        <v>485</v>
      </c>
      <c r="B127" s="220" t="s">
        <v>695</v>
      </c>
      <c r="C127" s="220" t="s">
        <v>460</v>
      </c>
      <c r="D127" s="284">
        <v>375400</v>
      </c>
      <c r="E127" s="284">
        <v>18000</v>
      </c>
    </row>
    <row r="128" spans="1:5" s="208" customFormat="1" ht="35.25" customHeight="1">
      <c r="A128" s="172" t="s">
        <v>83</v>
      </c>
      <c r="B128" s="220" t="s">
        <v>637</v>
      </c>
      <c r="C128" s="220"/>
      <c r="D128" s="284">
        <f>D129</f>
        <v>1482600</v>
      </c>
      <c r="E128" s="284">
        <f>E129</f>
        <v>1541900</v>
      </c>
    </row>
    <row r="129" spans="1:6" s="208" customFormat="1" ht="15.75">
      <c r="A129" s="172" t="s">
        <v>471</v>
      </c>
      <c r="B129" s="220" t="s">
        <v>637</v>
      </c>
      <c r="C129" s="220" t="s">
        <v>470</v>
      </c>
      <c r="D129" s="284">
        <v>1482600</v>
      </c>
      <c r="E129" s="284">
        <v>1541900</v>
      </c>
      <c r="F129" s="208" t="s">
        <v>443</v>
      </c>
    </row>
    <row r="130" spans="1:5" s="208" customFormat="1" ht="53.25" customHeight="1">
      <c r="A130" s="172" t="s">
        <v>834</v>
      </c>
      <c r="B130" s="220" t="s">
        <v>836</v>
      </c>
      <c r="C130" s="220"/>
      <c r="D130" s="284">
        <f>D131</f>
        <v>42134022</v>
      </c>
      <c r="E130" s="284">
        <f>E131</f>
        <v>42134022</v>
      </c>
    </row>
    <row r="131" spans="1:5" s="208" customFormat="1" ht="31.5">
      <c r="A131" s="172" t="s">
        <v>466</v>
      </c>
      <c r="B131" s="220" t="s">
        <v>836</v>
      </c>
      <c r="C131" s="220" t="s">
        <v>467</v>
      </c>
      <c r="D131" s="284">
        <v>42134022</v>
      </c>
      <c r="E131" s="284">
        <v>42134022</v>
      </c>
    </row>
    <row r="132" spans="1:5" s="208" customFormat="1" ht="33.75" customHeight="1">
      <c r="A132" s="172" t="s">
        <v>314</v>
      </c>
      <c r="B132" s="220" t="s">
        <v>664</v>
      </c>
      <c r="C132" s="220"/>
      <c r="D132" s="284">
        <f>D133</f>
        <v>2000000</v>
      </c>
      <c r="E132" s="284">
        <f>E133</f>
        <v>2000000</v>
      </c>
    </row>
    <row r="133" spans="1:5" s="208" customFormat="1" ht="31.5">
      <c r="A133" s="172" t="s">
        <v>164</v>
      </c>
      <c r="B133" s="220" t="s">
        <v>664</v>
      </c>
      <c r="C133" s="220" t="s">
        <v>473</v>
      </c>
      <c r="D133" s="284">
        <v>2000000</v>
      </c>
      <c r="E133" s="284">
        <v>2000000</v>
      </c>
    </row>
    <row r="134" spans="1:5" s="208" customFormat="1" ht="15.75">
      <c r="A134" s="172" t="s">
        <v>810</v>
      </c>
      <c r="B134" s="220" t="s">
        <v>842</v>
      </c>
      <c r="C134" s="220"/>
      <c r="D134" s="284">
        <f>D135</f>
        <v>2600000</v>
      </c>
      <c r="E134" s="284">
        <f>E135</f>
        <v>2600000</v>
      </c>
    </row>
    <row r="135" spans="1:5" s="208" customFormat="1" ht="15.75">
      <c r="A135" s="172" t="s">
        <v>461</v>
      </c>
      <c r="B135" s="220" t="s">
        <v>842</v>
      </c>
      <c r="C135" s="220" t="s">
        <v>462</v>
      </c>
      <c r="D135" s="284">
        <v>2600000</v>
      </c>
      <c r="E135" s="284">
        <v>2600000</v>
      </c>
    </row>
    <row r="136" spans="1:5" s="208" customFormat="1" ht="31.5">
      <c r="A136" s="172" t="s">
        <v>812</v>
      </c>
      <c r="B136" s="220" t="s">
        <v>843</v>
      </c>
      <c r="C136" s="220"/>
      <c r="D136" s="284">
        <f>D137</f>
        <v>500000</v>
      </c>
      <c r="E136" s="284">
        <f>E137</f>
        <v>500000</v>
      </c>
    </row>
    <row r="137" spans="1:5" s="208" customFormat="1" ht="15.75">
      <c r="A137" s="172" t="s">
        <v>461</v>
      </c>
      <c r="B137" s="220" t="s">
        <v>843</v>
      </c>
      <c r="C137" s="220" t="s">
        <v>462</v>
      </c>
      <c r="D137" s="284">
        <v>500000</v>
      </c>
      <c r="E137" s="284">
        <v>500000</v>
      </c>
    </row>
    <row r="138" spans="1:5" s="208" customFormat="1" ht="31.5">
      <c r="A138" s="172" t="s">
        <v>106</v>
      </c>
      <c r="B138" s="220" t="s">
        <v>624</v>
      </c>
      <c r="C138" s="220"/>
      <c r="D138" s="284">
        <f>D139</f>
        <v>1000000</v>
      </c>
      <c r="E138" s="284">
        <f>E139</f>
        <v>1000000</v>
      </c>
    </row>
    <row r="139" spans="1:6" s="208" customFormat="1" ht="15" customHeight="1">
      <c r="A139" s="172" t="s">
        <v>461</v>
      </c>
      <c r="B139" s="220" t="s">
        <v>624</v>
      </c>
      <c r="C139" s="220" t="s">
        <v>462</v>
      </c>
      <c r="D139" s="284">
        <v>1000000</v>
      </c>
      <c r="E139" s="284">
        <v>1000000</v>
      </c>
      <c r="F139" s="208" t="s">
        <v>481</v>
      </c>
    </row>
    <row r="140" spans="1:5" s="208" customFormat="1" ht="33.75" customHeight="1">
      <c r="A140" s="172" t="s">
        <v>478</v>
      </c>
      <c r="B140" s="176" t="s">
        <v>672</v>
      </c>
      <c r="C140" s="222"/>
      <c r="D140" s="284">
        <f>D141</f>
        <v>11400000</v>
      </c>
      <c r="E140" s="284">
        <f>E141</f>
        <v>11400000</v>
      </c>
    </row>
    <row r="141" spans="1:6" s="208" customFormat="1" ht="31.5">
      <c r="A141" s="172" t="s">
        <v>485</v>
      </c>
      <c r="B141" s="176" t="s">
        <v>672</v>
      </c>
      <c r="C141" s="220" t="s">
        <v>460</v>
      </c>
      <c r="D141" s="284">
        <v>11400000</v>
      </c>
      <c r="E141" s="284">
        <v>11400000</v>
      </c>
      <c r="F141" s="208" t="s">
        <v>481</v>
      </c>
    </row>
    <row r="142" spans="1:5" s="208" customFormat="1" ht="34.5" customHeight="1">
      <c r="A142" s="172" t="s">
        <v>464</v>
      </c>
      <c r="B142" s="220" t="s">
        <v>629</v>
      </c>
      <c r="C142" s="220"/>
      <c r="D142" s="284">
        <f>D143</f>
        <v>3500000</v>
      </c>
      <c r="E142" s="284">
        <f>E143</f>
        <v>3500000</v>
      </c>
    </row>
    <row r="143" spans="1:6" s="208" customFormat="1" ht="33" customHeight="1">
      <c r="A143" s="172" t="s">
        <v>485</v>
      </c>
      <c r="B143" s="220" t="s">
        <v>629</v>
      </c>
      <c r="C143" s="220" t="s">
        <v>460</v>
      </c>
      <c r="D143" s="284">
        <v>3500000</v>
      </c>
      <c r="E143" s="284">
        <v>3500000</v>
      </c>
      <c r="F143" s="208" t="s">
        <v>481</v>
      </c>
    </row>
    <row r="144" spans="1:5" s="208" customFormat="1" ht="33" customHeight="1">
      <c r="A144" s="172" t="s">
        <v>465</v>
      </c>
      <c r="B144" s="220" t="s">
        <v>628</v>
      </c>
      <c r="C144" s="220"/>
      <c r="D144" s="284">
        <f>D145</f>
        <v>1047000</v>
      </c>
      <c r="E144" s="284">
        <f>E145</f>
        <v>1047000</v>
      </c>
    </row>
    <row r="145" spans="1:6" s="208" customFormat="1" ht="33" customHeight="1">
      <c r="A145" s="172" t="s">
        <v>485</v>
      </c>
      <c r="B145" s="220" t="s">
        <v>628</v>
      </c>
      <c r="C145" s="220" t="s">
        <v>460</v>
      </c>
      <c r="D145" s="284">
        <v>1047000</v>
      </c>
      <c r="E145" s="284">
        <v>1047000</v>
      </c>
      <c r="F145" s="208" t="s">
        <v>481</v>
      </c>
    </row>
    <row r="146" spans="1:5" s="208" customFormat="1" ht="78.75">
      <c r="A146" s="172" t="s">
        <v>543</v>
      </c>
      <c r="B146" s="220" t="s">
        <v>642</v>
      </c>
      <c r="C146" s="220"/>
      <c r="D146" s="284">
        <f>D147</f>
        <v>938000</v>
      </c>
      <c r="E146" s="284">
        <f>E147</f>
        <v>938000</v>
      </c>
    </row>
    <row r="147" spans="1:5" s="208" customFormat="1" ht="31.5">
      <c r="A147" s="172" t="s">
        <v>466</v>
      </c>
      <c r="B147" s="220" t="s">
        <v>642</v>
      </c>
      <c r="C147" s="220" t="s">
        <v>467</v>
      </c>
      <c r="D147" s="284">
        <v>938000</v>
      </c>
      <c r="E147" s="284">
        <v>938000</v>
      </c>
    </row>
    <row r="148" spans="1:5" s="208" customFormat="1" ht="15.75">
      <c r="A148" s="172" t="s">
        <v>480</v>
      </c>
      <c r="B148" s="220" t="s">
        <v>627</v>
      </c>
      <c r="C148" s="220"/>
      <c r="D148" s="284">
        <f>D149</f>
        <v>67477000</v>
      </c>
      <c r="E148" s="284">
        <f>E149</f>
        <v>69351000</v>
      </c>
    </row>
    <row r="149" spans="1:6" s="208" customFormat="1" ht="15.75">
      <c r="A149" s="172" t="s">
        <v>361</v>
      </c>
      <c r="B149" s="220" t="s">
        <v>627</v>
      </c>
      <c r="C149" s="220" t="s">
        <v>469</v>
      </c>
      <c r="D149" s="284">
        <v>67477000</v>
      </c>
      <c r="E149" s="284">
        <v>69351000</v>
      </c>
      <c r="F149" s="208" t="s">
        <v>481</v>
      </c>
    </row>
    <row r="150" spans="1:5" s="208" customFormat="1" ht="110.25">
      <c r="A150" s="172" t="s">
        <v>269</v>
      </c>
      <c r="B150" s="220" t="s">
        <v>633</v>
      </c>
      <c r="C150" s="217"/>
      <c r="D150" s="284">
        <f>D151</f>
        <v>24298500</v>
      </c>
      <c r="E150" s="284">
        <f>E151</f>
        <v>24298500</v>
      </c>
    </row>
    <row r="151" spans="1:6" s="208" customFormat="1" ht="31.5">
      <c r="A151" s="172" t="s">
        <v>466</v>
      </c>
      <c r="B151" s="220" t="s">
        <v>633</v>
      </c>
      <c r="C151" s="220" t="s">
        <v>467</v>
      </c>
      <c r="D151" s="284">
        <v>24298500</v>
      </c>
      <c r="E151" s="284">
        <v>24298500</v>
      </c>
      <c r="F151" s="208" t="s">
        <v>441</v>
      </c>
    </row>
    <row r="152" spans="1:5" s="208" customFormat="1" ht="236.25">
      <c r="A152" s="172" t="s">
        <v>501</v>
      </c>
      <c r="B152" s="220" t="s">
        <v>661</v>
      </c>
      <c r="C152" s="220"/>
      <c r="D152" s="284">
        <f>D153</f>
        <v>198389200</v>
      </c>
      <c r="E152" s="284">
        <f>E153</f>
        <v>198389200</v>
      </c>
    </row>
    <row r="153" spans="1:6" s="208" customFormat="1" ht="39" customHeight="1">
      <c r="A153" s="172" t="s">
        <v>466</v>
      </c>
      <c r="B153" s="220" t="s">
        <v>661</v>
      </c>
      <c r="C153" s="220" t="s">
        <v>467</v>
      </c>
      <c r="D153" s="284">
        <v>198389200</v>
      </c>
      <c r="E153" s="284">
        <v>198389200</v>
      </c>
      <c r="F153" s="208" t="s">
        <v>441</v>
      </c>
    </row>
    <row r="154" spans="1:5" s="208" customFormat="1" ht="240.75" customHeight="1">
      <c r="A154" s="172" t="s">
        <v>7</v>
      </c>
      <c r="B154" s="220" t="s">
        <v>662</v>
      </c>
      <c r="C154" s="220"/>
      <c r="D154" s="284">
        <f>D155</f>
        <v>2775400</v>
      </c>
      <c r="E154" s="284">
        <f>E155</f>
        <v>2775400</v>
      </c>
    </row>
    <row r="155" spans="1:6" s="208" customFormat="1" ht="39" customHeight="1">
      <c r="A155" s="172" t="s">
        <v>466</v>
      </c>
      <c r="B155" s="220" t="s">
        <v>662</v>
      </c>
      <c r="C155" s="220" t="s">
        <v>467</v>
      </c>
      <c r="D155" s="284">
        <v>2775400</v>
      </c>
      <c r="E155" s="284">
        <v>2775400</v>
      </c>
      <c r="F155" s="208" t="s">
        <v>441</v>
      </c>
    </row>
    <row r="156" spans="1:5" s="208" customFormat="1" ht="204.75">
      <c r="A156" s="172" t="s">
        <v>503</v>
      </c>
      <c r="B156" s="220" t="s">
        <v>655</v>
      </c>
      <c r="C156" s="220"/>
      <c r="D156" s="284">
        <f>D157</f>
        <v>347092300</v>
      </c>
      <c r="E156" s="284">
        <f>E157</f>
        <v>347092300</v>
      </c>
    </row>
    <row r="157" spans="1:6" s="208" customFormat="1" ht="31.5">
      <c r="A157" s="172" t="s">
        <v>466</v>
      </c>
      <c r="B157" s="220" t="s">
        <v>655</v>
      </c>
      <c r="C157" s="220" t="s">
        <v>467</v>
      </c>
      <c r="D157" s="284">
        <v>347092300</v>
      </c>
      <c r="E157" s="284">
        <v>347092300</v>
      </c>
      <c r="F157" s="208" t="s">
        <v>441</v>
      </c>
    </row>
    <row r="158" spans="1:5" s="208" customFormat="1" ht="207.75" customHeight="1">
      <c r="A158" s="172" t="s">
        <v>504</v>
      </c>
      <c r="B158" s="220" t="s">
        <v>656</v>
      </c>
      <c r="C158" s="220"/>
      <c r="D158" s="284">
        <f>D159</f>
        <v>15676500</v>
      </c>
      <c r="E158" s="284">
        <f>E159</f>
        <v>15676500</v>
      </c>
    </row>
    <row r="159" spans="1:6" s="208" customFormat="1" ht="31.5">
      <c r="A159" s="172" t="s">
        <v>466</v>
      </c>
      <c r="B159" s="220" t="s">
        <v>656</v>
      </c>
      <c r="C159" s="220" t="s">
        <v>467</v>
      </c>
      <c r="D159" s="284">
        <v>15676500</v>
      </c>
      <c r="E159" s="284">
        <v>15676500</v>
      </c>
      <c r="F159" s="208" t="s">
        <v>441</v>
      </c>
    </row>
    <row r="160" spans="1:5" s="208" customFormat="1" ht="47.25">
      <c r="A160" s="172" t="s">
        <v>489</v>
      </c>
      <c r="B160" s="220" t="s">
        <v>617</v>
      </c>
      <c r="C160" s="220"/>
      <c r="D160" s="284">
        <f>D162+D161</f>
        <v>4734600</v>
      </c>
      <c r="E160" s="284">
        <f>E161+E162</f>
        <v>4734600</v>
      </c>
    </row>
    <row r="161" spans="1:6" s="208" customFormat="1" ht="78.75">
      <c r="A161" s="172" t="s">
        <v>458</v>
      </c>
      <c r="B161" s="220" t="s">
        <v>617</v>
      </c>
      <c r="C161" s="220" t="s">
        <v>459</v>
      </c>
      <c r="D161" s="284">
        <v>4048000</v>
      </c>
      <c r="E161" s="284">
        <v>4048000</v>
      </c>
      <c r="F161" s="208" t="s">
        <v>441</v>
      </c>
    </row>
    <row r="162" spans="1:6" s="208" customFormat="1" ht="31.5">
      <c r="A162" s="172" t="s">
        <v>485</v>
      </c>
      <c r="B162" s="220" t="s">
        <v>617</v>
      </c>
      <c r="C162" s="220" t="s">
        <v>460</v>
      </c>
      <c r="D162" s="284">
        <v>686600</v>
      </c>
      <c r="E162" s="284">
        <v>686600</v>
      </c>
      <c r="F162" s="208" t="s">
        <v>441</v>
      </c>
    </row>
    <row r="163" spans="1:5" s="208" customFormat="1" ht="69" customHeight="1">
      <c r="A163" s="172" t="s">
        <v>491</v>
      </c>
      <c r="B163" s="220" t="s">
        <v>618</v>
      </c>
      <c r="C163" s="220"/>
      <c r="D163" s="284">
        <f>D164</f>
        <v>1329700</v>
      </c>
      <c r="E163" s="284">
        <f>E164</f>
        <v>1329700</v>
      </c>
    </row>
    <row r="164" spans="1:6" s="208" customFormat="1" ht="78.75">
      <c r="A164" s="172" t="s">
        <v>458</v>
      </c>
      <c r="B164" s="220" t="s">
        <v>618</v>
      </c>
      <c r="C164" s="220" t="s">
        <v>459</v>
      </c>
      <c r="D164" s="284">
        <v>1329700</v>
      </c>
      <c r="E164" s="284">
        <v>1329700</v>
      </c>
      <c r="F164" s="208" t="s">
        <v>441</v>
      </c>
    </row>
    <row r="165" spans="1:5" s="208" customFormat="1" ht="47.25">
      <c r="A165" s="172" t="s">
        <v>492</v>
      </c>
      <c r="B165" s="220" t="s">
        <v>619</v>
      </c>
      <c r="C165" s="220"/>
      <c r="D165" s="284">
        <f>D166+D167</f>
        <v>1669400</v>
      </c>
      <c r="E165" s="284">
        <f>E166+E167</f>
        <v>1669400</v>
      </c>
    </row>
    <row r="166" spans="1:6" s="208" customFormat="1" ht="78.75">
      <c r="A166" s="172" t="s">
        <v>458</v>
      </c>
      <c r="B166" s="220" t="s">
        <v>619</v>
      </c>
      <c r="C166" s="220" t="s">
        <v>459</v>
      </c>
      <c r="D166" s="284">
        <v>1497000</v>
      </c>
      <c r="E166" s="284">
        <v>1497000</v>
      </c>
      <c r="F166" s="208" t="s">
        <v>441</v>
      </c>
    </row>
    <row r="167" spans="1:6" s="208" customFormat="1" ht="31.5">
      <c r="A167" s="172" t="s">
        <v>485</v>
      </c>
      <c r="B167" s="220" t="s">
        <v>619</v>
      </c>
      <c r="C167" s="220" t="s">
        <v>460</v>
      </c>
      <c r="D167" s="284">
        <v>172400</v>
      </c>
      <c r="E167" s="284">
        <v>172400</v>
      </c>
      <c r="F167" s="208" t="s">
        <v>441</v>
      </c>
    </row>
    <row r="168" spans="1:5" s="208" customFormat="1" ht="194.25" customHeight="1">
      <c r="A168" s="172" t="s">
        <v>731</v>
      </c>
      <c r="B168" s="220" t="s">
        <v>634</v>
      </c>
      <c r="C168" s="220"/>
      <c r="D168" s="284">
        <f>D169</f>
        <v>280800</v>
      </c>
      <c r="E168" s="284">
        <f>E169</f>
        <v>280800</v>
      </c>
    </row>
    <row r="169" spans="1:6" s="208" customFormat="1" ht="15.75">
      <c r="A169" s="172" t="s">
        <v>471</v>
      </c>
      <c r="B169" s="220" t="s">
        <v>634</v>
      </c>
      <c r="C169" s="220" t="s">
        <v>470</v>
      </c>
      <c r="D169" s="284">
        <v>280800</v>
      </c>
      <c r="E169" s="284">
        <v>280800</v>
      </c>
      <c r="F169" s="208" t="s">
        <v>441</v>
      </c>
    </row>
    <row r="170" spans="1:5" s="208" customFormat="1" ht="63">
      <c r="A170" s="172" t="s">
        <v>496</v>
      </c>
      <c r="B170" s="220" t="s">
        <v>625</v>
      </c>
      <c r="C170" s="220"/>
      <c r="D170" s="284">
        <f>D171</f>
        <v>592400</v>
      </c>
      <c r="E170" s="284">
        <f>E171</f>
        <v>592400</v>
      </c>
    </row>
    <row r="171" spans="1:6" s="208" customFormat="1" ht="31.5">
      <c r="A171" s="172" t="s">
        <v>485</v>
      </c>
      <c r="B171" s="220" t="s">
        <v>625</v>
      </c>
      <c r="C171" s="220" t="s">
        <v>460</v>
      </c>
      <c r="D171" s="284">
        <v>592400</v>
      </c>
      <c r="E171" s="284">
        <v>592400</v>
      </c>
      <c r="F171" s="208" t="s">
        <v>441</v>
      </c>
    </row>
    <row r="172" spans="1:5" s="208" customFormat="1" ht="231" customHeight="1">
      <c r="A172" s="172" t="s">
        <v>5</v>
      </c>
      <c r="B172" s="220" t="s">
        <v>638</v>
      </c>
      <c r="C172" s="217"/>
      <c r="D172" s="284">
        <f>D173</f>
        <v>43595200</v>
      </c>
      <c r="E172" s="284">
        <f>E173</f>
        <v>43595200</v>
      </c>
    </row>
    <row r="173" spans="1:6" s="208" customFormat="1" ht="15.75">
      <c r="A173" s="172" t="s">
        <v>471</v>
      </c>
      <c r="B173" s="220" t="s">
        <v>638</v>
      </c>
      <c r="C173" s="220" t="s">
        <v>470</v>
      </c>
      <c r="D173" s="284">
        <v>43595200</v>
      </c>
      <c r="E173" s="284">
        <v>43595200</v>
      </c>
      <c r="F173" s="208" t="s">
        <v>441</v>
      </c>
    </row>
    <row r="174" spans="1:5" s="208" customFormat="1" ht="68.25" customHeight="1">
      <c r="A174" s="172" t="s">
        <v>507</v>
      </c>
      <c r="B174" s="220" t="s">
        <v>635</v>
      </c>
      <c r="C174" s="220"/>
      <c r="D174" s="284">
        <f>D175</f>
        <v>7637500</v>
      </c>
      <c r="E174" s="284">
        <f>E175</f>
        <v>7637500</v>
      </c>
    </row>
    <row r="175" spans="1:6" s="208" customFormat="1" ht="31.5">
      <c r="A175" s="172" t="s">
        <v>466</v>
      </c>
      <c r="B175" s="220" t="s">
        <v>635</v>
      </c>
      <c r="C175" s="220" t="s">
        <v>467</v>
      </c>
      <c r="D175" s="284">
        <v>7637500</v>
      </c>
      <c r="E175" s="284">
        <v>7637500</v>
      </c>
      <c r="F175" s="208" t="s">
        <v>441</v>
      </c>
    </row>
    <row r="176" spans="1:5" s="208" customFormat="1" ht="94.5">
      <c r="A176" s="172" t="s">
        <v>508</v>
      </c>
      <c r="B176" s="220" t="s">
        <v>636</v>
      </c>
      <c r="C176" s="220"/>
      <c r="D176" s="284">
        <f>D177</f>
        <v>1009600</v>
      </c>
      <c r="E176" s="284">
        <f>E177</f>
        <v>1009600</v>
      </c>
    </row>
    <row r="177" spans="1:6" s="208" customFormat="1" ht="31.5">
      <c r="A177" s="172" t="s">
        <v>466</v>
      </c>
      <c r="B177" s="220" t="s">
        <v>636</v>
      </c>
      <c r="C177" s="220" t="s">
        <v>470</v>
      </c>
      <c r="D177" s="284">
        <v>1009600</v>
      </c>
      <c r="E177" s="284">
        <v>1009600</v>
      </c>
      <c r="F177" s="208" t="s">
        <v>441</v>
      </c>
    </row>
    <row r="178" spans="1:5" s="208" customFormat="1" ht="47.25">
      <c r="A178" s="172" t="s">
        <v>509</v>
      </c>
      <c r="B178" s="220" t="s">
        <v>632</v>
      </c>
      <c r="C178" s="220"/>
      <c r="D178" s="284">
        <f>D179</f>
        <v>3442400</v>
      </c>
      <c r="E178" s="284">
        <f>E179</f>
        <v>3442400</v>
      </c>
    </row>
    <row r="179" spans="1:6" s="208" customFormat="1" ht="15.75">
      <c r="A179" s="172" t="s">
        <v>471</v>
      </c>
      <c r="B179" s="220" t="s">
        <v>632</v>
      </c>
      <c r="C179" s="220" t="s">
        <v>470</v>
      </c>
      <c r="D179" s="284">
        <v>3442400</v>
      </c>
      <c r="E179" s="284">
        <v>3442400</v>
      </c>
      <c r="F179" s="208" t="s">
        <v>441</v>
      </c>
    </row>
    <row r="180" spans="1:5" s="208" customFormat="1" ht="63">
      <c r="A180" s="172" t="s">
        <v>506</v>
      </c>
      <c r="B180" s="220" t="s">
        <v>650</v>
      </c>
      <c r="C180" s="220"/>
      <c r="D180" s="284">
        <f>D181+D182</f>
        <v>16718100</v>
      </c>
      <c r="E180" s="284">
        <f>E181+E182</f>
        <v>16718100</v>
      </c>
    </row>
    <row r="181" spans="1:6" s="208" customFormat="1" ht="31.5">
      <c r="A181" s="172" t="s">
        <v>485</v>
      </c>
      <c r="B181" s="220" t="s">
        <v>650</v>
      </c>
      <c r="C181" s="220" t="s">
        <v>470</v>
      </c>
      <c r="D181" s="284">
        <v>10204100</v>
      </c>
      <c r="E181" s="284">
        <v>10204100</v>
      </c>
      <c r="F181" s="208" t="s">
        <v>441</v>
      </c>
    </row>
    <row r="182" spans="1:5" s="208" customFormat="1" ht="31.5">
      <c r="A182" s="172" t="s">
        <v>466</v>
      </c>
      <c r="B182" s="220" t="s">
        <v>650</v>
      </c>
      <c r="C182" s="220" t="s">
        <v>467</v>
      </c>
      <c r="D182" s="284">
        <v>6514000</v>
      </c>
      <c r="E182" s="284">
        <v>6514000</v>
      </c>
    </row>
    <row r="183" spans="1:5" s="208" customFormat="1" ht="99" customHeight="1">
      <c r="A183" s="172" t="s">
        <v>407</v>
      </c>
      <c r="B183" s="220" t="s">
        <v>639</v>
      </c>
      <c r="C183" s="220"/>
      <c r="D183" s="284">
        <f>D184</f>
        <v>250000</v>
      </c>
      <c r="E183" s="284">
        <f>E184</f>
        <v>250000</v>
      </c>
    </row>
    <row r="184" spans="1:6" s="208" customFormat="1" ht="24.75" customHeight="1">
      <c r="A184" s="172" t="s">
        <v>471</v>
      </c>
      <c r="B184" s="220" t="s">
        <v>639</v>
      </c>
      <c r="C184" s="220" t="s">
        <v>470</v>
      </c>
      <c r="D184" s="284">
        <v>250000</v>
      </c>
      <c r="E184" s="284">
        <v>250000</v>
      </c>
      <c r="F184" s="208" t="s">
        <v>441</v>
      </c>
    </row>
    <row r="185" spans="1:5" s="208" customFormat="1" ht="274.5" customHeight="1">
      <c r="A185" s="172" t="s">
        <v>502</v>
      </c>
      <c r="B185" s="220" t="s">
        <v>660</v>
      </c>
      <c r="C185" s="220"/>
      <c r="D185" s="284">
        <f>D186</f>
        <v>77006800</v>
      </c>
      <c r="E185" s="284">
        <f>E186</f>
        <v>77006800</v>
      </c>
    </row>
    <row r="186" spans="1:6" s="208" customFormat="1" ht="38.25" customHeight="1">
      <c r="A186" s="172" t="s">
        <v>466</v>
      </c>
      <c r="B186" s="220" t="s">
        <v>660</v>
      </c>
      <c r="C186" s="220" t="s">
        <v>467</v>
      </c>
      <c r="D186" s="284">
        <v>77006800</v>
      </c>
      <c r="E186" s="284">
        <v>77006800</v>
      </c>
      <c r="F186" s="208" t="s">
        <v>441</v>
      </c>
    </row>
    <row r="187" spans="1:5" s="208" customFormat="1" ht="194.25" customHeight="1">
      <c r="A187" s="172" t="s">
        <v>505</v>
      </c>
      <c r="B187" s="220" t="s">
        <v>657</v>
      </c>
      <c r="C187" s="220"/>
      <c r="D187" s="284">
        <f>D188</f>
        <v>38411200</v>
      </c>
      <c r="E187" s="284">
        <f>E188</f>
        <v>38411200</v>
      </c>
    </row>
    <row r="188" spans="1:6" s="208" customFormat="1" ht="31.5">
      <c r="A188" s="172" t="s">
        <v>466</v>
      </c>
      <c r="B188" s="220" t="s">
        <v>657</v>
      </c>
      <c r="C188" s="220" t="s">
        <v>467</v>
      </c>
      <c r="D188" s="284">
        <v>38411200</v>
      </c>
      <c r="E188" s="284">
        <v>38411200</v>
      </c>
      <c r="F188" s="208" t="s">
        <v>441</v>
      </c>
    </row>
    <row r="189" spans="1:5" s="208" customFormat="1" ht="47.25">
      <c r="A189" s="172" t="s">
        <v>1182</v>
      </c>
      <c r="B189" s="220" t="s">
        <v>626</v>
      </c>
      <c r="C189" s="220"/>
      <c r="D189" s="284">
        <f>D190</f>
        <v>1152900</v>
      </c>
      <c r="E189" s="284">
        <f>E190</f>
        <v>1152900</v>
      </c>
    </row>
    <row r="190" spans="1:6" s="208" customFormat="1" ht="31.5">
      <c r="A190" s="172" t="s">
        <v>485</v>
      </c>
      <c r="B190" s="220" t="s">
        <v>626</v>
      </c>
      <c r="C190" s="220" t="s">
        <v>460</v>
      </c>
      <c r="D190" s="284">
        <v>1152900</v>
      </c>
      <c r="E190" s="284">
        <v>1152900</v>
      </c>
      <c r="F190" s="208" t="s">
        <v>441</v>
      </c>
    </row>
    <row r="191" spans="1:5" s="208" customFormat="1" ht="110.25">
      <c r="A191" s="172" t="s">
        <v>689</v>
      </c>
      <c r="B191" s="220" t="s">
        <v>691</v>
      </c>
      <c r="C191" s="220"/>
      <c r="D191" s="284">
        <f>D192</f>
        <v>1334800</v>
      </c>
      <c r="E191" s="284">
        <f>E192</f>
        <v>1334800</v>
      </c>
    </row>
    <row r="192" spans="1:5" s="208" customFormat="1" ht="31.5">
      <c r="A192" s="172" t="s">
        <v>164</v>
      </c>
      <c r="B192" s="220" t="s">
        <v>691</v>
      </c>
      <c r="C192" s="220" t="s">
        <v>473</v>
      </c>
      <c r="D192" s="284">
        <v>1334800</v>
      </c>
      <c r="E192" s="284">
        <v>1334800</v>
      </c>
    </row>
    <row r="193" spans="1:6" s="219" customFormat="1" ht="94.5">
      <c r="A193" s="172" t="s">
        <v>406</v>
      </c>
      <c r="B193" s="220" t="s">
        <v>640</v>
      </c>
      <c r="C193" s="220"/>
      <c r="D193" s="284">
        <f>D194</f>
        <v>16784400</v>
      </c>
      <c r="E193" s="284">
        <f>E194</f>
        <v>16784400</v>
      </c>
      <c r="F193" s="208"/>
    </row>
    <row r="194" spans="1:6" s="219" customFormat="1" ht="36.75" customHeight="1">
      <c r="A194" s="172" t="s">
        <v>164</v>
      </c>
      <c r="B194" s="220" t="s">
        <v>640</v>
      </c>
      <c r="C194" s="220" t="s">
        <v>473</v>
      </c>
      <c r="D194" s="284">
        <v>16784400</v>
      </c>
      <c r="E194" s="284">
        <v>16784400</v>
      </c>
      <c r="F194" s="208" t="s">
        <v>481</v>
      </c>
    </row>
    <row r="195" spans="1:6" s="219" customFormat="1" ht="87" customHeight="1">
      <c r="A195" s="172" t="s">
        <v>687</v>
      </c>
      <c r="B195" s="220" t="s">
        <v>692</v>
      </c>
      <c r="C195" s="220"/>
      <c r="D195" s="284">
        <f>D196</f>
        <v>725400</v>
      </c>
      <c r="E195" s="284">
        <f>E196</f>
        <v>725400</v>
      </c>
      <c r="F195" s="208"/>
    </row>
    <row r="196" spans="1:6" s="219" customFormat="1" ht="36.75" customHeight="1">
      <c r="A196" s="172" t="s">
        <v>466</v>
      </c>
      <c r="B196" s="220" t="s">
        <v>692</v>
      </c>
      <c r="C196" s="220" t="s">
        <v>470</v>
      </c>
      <c r="D196" s="284">
        <v>725400</v>
      </c>
      <c r="E196" s="284">
        <v>725400</v>
      </c>
      <c r="F196" s="208"/>
    </row>
    <row r="197" spans="1:6" s="219" customFormat="1" ht="54" customHeight="1">
      <c r="A197" s="172" t="s">
        <v>1195</v>
      </c>
      <c r="B197" s="220" t="s">
        <v>1193</v>
      </c>
      <c r="C197" s="220"/>
      <c r="D197" s="284">
        <f>D198</f>
        <v>35004177.73</v>
      </c>
      <c r="E197" s="284">
        <f>E198</f>
        <v>0</v>
      </c>
      <c r="F197" s="208"/>
    </row>
    <row r="198" spans="1:6" s="219" customFormat="1" ht="21" customHeight="1">
      <c r="A198" s="172" t="s">
        <v>1191</v>
      </c>
      <c r="B198" s="220" t="s">
        <v>1192</v>
      </c>
      <c r="C198" s="220"/>
      <c r="D198" s="284">
        <f>D199</f>
        <v>35004177.73</v>
      </c>
      <c r="E198" s="284">
        <f>E199</f>
        <v>0</v>
      </c>
      <c r="F198" s="208"/>
    </row>
    <row r="199" spans="1:6" s="219" customFormat="1" ht="36.75" customHeight="1">
      <c r="A199" s="172" t="s">
        <v>466</v>
      </c>
      <c r="B199" s="220" t="s">
        <v>1192</v>
      </c>
      <c r="C199" s="220" t="s">
        <v>467</v>
      </c>
      <c r="D199" s="284">
        <v>35004177.73</v>
      </c>
      <c r="E199" s="284">
        <v>0</v>
      </c>
      <c r="F199" s="208"/>
    </row>
    <row r="200" spans="1:5" s="208" customFormat="1" ht="21.75" customHeight="1">
      <c r="A200" s="172" t="s">
        <v>877</v>
      </c>
      <c r="B200" s="220" t="s">
        <v>739</v>
      </c>
      <c r="C200" s="220"/>
      <c r="D200" s="284">
        <f>D201+D203</f>
        <v>1713582.38</v>
      </c>
      <c r="E200" s="284">
        <f>E201</f>
        <v>358073.92</v>
      </c>
    </row>
    <row r="201" spans="1:5" s="208" customFormat="1" ht="48" customHeight="1">
      <c r="A201" s="172" t="s">
        <v>82</v>
      </c>
      <c r="B201" s="220" t="s">
        <v>740</v>
      </c>
      <c r="C201" s="220"/>
      <c r="D201" s="284">
        <f>D202</f>
        <v>364408.91</v>
      </c>
      <c r="E201" s="284">
        <f>E202</f>
        <v>358073.92</v>
      </c>
    </row>
    <row r="202" spans="1:5" s="208" customFormat="1" ht="36" customHeight="1">
      <c r="A202" s="172" t="s">
        <v>466</v>
      </c>
      <c r="B202" s="220" t="s">
        <v>740</v>
      </c>
      <c r="C202" s="220" t="s">
        <v>467</v>
      </c>
      <c r="D202" s="284">
        <v>364408.91</v>
      </c>
      <c r="E202" s="284">
        <v>358073.92</v>
      </c>
    </row>
    <row r="203" spans="1:5" s="208" customFormat="1" ht="51" customHeight="1">
      <c r="A203" s="172" t="s">
        <v>1203</v>
      </c>
      <c r="B203" s="220" t="s">
        <v>1202</v>
      </c>
      <c r="C203" s="220"/>
      <c r="D203" s="284">
        <f>D204</f>
        <v>1349173.47</v>
      </c>
      <c r="E203" s="284">
        <f>E204</f>
        <v>0</v>
      </c>
    </row>
    <row r="204" spans="1:5" s="208" customFormat="1" ht="36" customHeight="1">
      <c r="A204" s="172" t="s">
        <v>466</v>
      </c>
      <c r="B204" s="220" t="s">
        <v>1202</v>
      </c>
      <c r="C204" s="220" t="s">
        <v>467</v>
      </c>
      <c r="D204" s="284">
        <v>1349173.47</v>
      </c>
      <c r="E204" s="284">
        <v>0</v>
      </c>
    </row>
    <row r="205" spans="1:5" s="208" customFormat="1" ht="37.5" customHeight="1">
      <c r="A205" s="172" t="s">
        <v>1194</v>
      </c>
      <c r="B205" s="220" t="s">
        <v>769</v>
      </c>
      <c r="C205" s="220"/>
      <c r="D205" s="284">
        <f>D206</f>
        <v>39931200</v>
      </c>
      <c r="E205" s="284">
        <f>E206</f>
        <v>39931200</v>
      </c>
    </row>
    <row r="206" spans="1:5" s="208" customFormat="1" ht="31.5">
      <c r="A206" s="172" t="s">
        <v>680</v>
      </c>
      <c r="B206" s="220" t="s">
        <v>770</v>
      </c>
      <c r="C206" s="220"/>
      <c r="D206" s="284">
        <f>D207</f>
        <v>39931200</v>
      </c>
      <c r="E206" s="284">
        <f>E207</f>
        <v>39931200</v>
      </c>
    </row>
    <row r="207" spans="1:5" s="208" customFormat="1" ht="15.75">
      <c r="A207" s="172" t="s">
        <v>681</v>
      </c>
      <c r="B207" s="220" t="s">
        <v>770</v>
      </c>
      <c r="C207" s="220" t="s">
        <v>469</v>
      </c>
      <c r="D207" s="284">
        <v>39931200</v>
      </c>
      <c r="E207" s="284">
        <v>39931200</v>
      </c>
    </row>
    <row r="208" spans="1:5" s="208" customFormat="1" ht="21.75" customHeight="1">
      <c r="A208" s="172" t="s">
        <v>109</v>
      </c>
      <c r="B208" s="220" t="s">
        <v>71</v>
      </c>
      <c r="C208" s="220"/>
      <c r="D208" s="284">
        <f>D209</f>
        <v>19535000</v>
      </c>
      <c r="E208" s="284">
        <f>E209</f>
        <v>40792000</v>
      </c>
    </row>
    <row r="209" spans="1:6" s="219" customFormat="1" ht="15.75">
      <c r="A209" s="172" t="s">
        <v>109</v>
      </c>
      <c r="B209" s="220" t="s">
        <v>71</v>
      </c>
      <c r="C209" s="220" t="s">
        <v>398</v>
      </c>
      <c r="D209" s="284">
        <v>19535000</v>
      </c>
      <c r="E209" s="284">
        <v>40792000</v>
      </c>
      <c r="F209" s="223">
        <v>0</v>
      </c>
    </row>
    <row r="210" spans="1:7" s="219" customFormat="1" ht="15.75">
      <c r="A210" s="210" t="s">
        <v>390</v>
      </c>
      <c r="B210" s="224"/>
      <c r="C210" s="218"/>
      <c r="D210" s="290">
        <f>D25+D16</f>
        <v>1905194683.7000003</v>
      </c>
      <c r="E210" s="290">
        <f>E25+E16</f>
        <v>1907714745.92</v>
      </c>
      <c r="F210" s="229" t="e">
        <f>#REF!+#REF!+F10+#REF!+#REF!+#REF!+F36+#REF!+F154+F168+F185+#REF!</f>
        <v>#REF!</v>
      </c>
      <c r="G210" s="308"/>
    </row>
    <row r="211" spans="1:7" s="219" customFormat="1" ht="15.75">
      <c r="A211" s="212"/>
      <c r="B211" s="225"/>
      <c r="C211" s="225"/>
      <c r="D211" s="309"/>
      <c r="E211" s="309"/>
      <c r="F211" s="213"/>
      <c r="G211" s="308"/>
    </row>
    <row r="212" spans="1:6" s="315" customFormat="1" ht="15.75">
      <c r="A212" s="310"/>
      <c r="B212" s="311"/>
      <c r="C212" s="311"/>
      <c r="D212" s="312"/>
      <c r="E212" s="313"/>
      <c r="F212" s="314"/>
    </row>
    <row r="213" spans="1:6" s="316" customFormat="1" ht="15.75">
      <c r="A213" s="478" t="s">
        <v>1397</v>
      </c>
      <c r="B213" s="478"/>
      <c r="C213" s="478"/>
      <c r="D213" s="478"/>
      <c r="E213" s="478"/>
      <c r="F213" s="478"/>
    </row>
    <row r="214" spans="1:7" s="250" customFormat="1" ht="15.75">
      <c r="A214" s="317"/>
      <c r="B214" s="318"/>
      <c r="C214" s="318"/>
      <c r="D214" s="319"/>
      <c r="E214" s="320"/>
      <c r="F214" s="321"/>
      <c r="G214" s="322"/>
    </row>
  </sheetData>
  <sheetProtection/>
  <mergeCells count="15">
    <mergeCell ref="B13:B14"/>
    <mergeCell ref="C13:C14"/>
    <mergeCell ref="D13:E13"/>
    <mergeCell ref="A11:F11"/>
    <mergeCell ref="A213:F213"/>
    <mergeCell ref="A5:F5"/>
    <mergeCell ref="A12:F12"/>
    <mergeCell ref="A13:A14"/>
    <mergeCell ref="A8:E8"/>
    <mergeCell ref="A1:F1"/>
    <mergeCell ref="A2:F2"/>
    <mergeCell ref="A3:F3"/>
    <mergeCell ref="A4:F4"/>
    <mergeCell ref="A6:E6"/>
    <mergeCell ref="A7:E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2D050"/>
  </sheetPr>
  <dimension ref="A1:G460"/>
  <sheetViews>
    <sheetView zoomScalePageLayoutView="0" workbookViewId="0" topLeftCell="A1">
      <selection activeCell="C8" sqref="C8:E8"/>
    </sheetView>
  </sheetViews>
  <sheetFormatPr defaultColWidth="9.00390625" defaultRowHeight="12.75"/>
  <cols>
    <col min="1" max="1" width="81.125" style="204" customWidth="1"/>
    <col min="2" max="2" width="6.75390625" style="208" customWidth="1"/>
    <col min="3" max="3" width="16.25390625" style="208" customWidth="1"/>
    <col min="4" max="4" width="5.125" style="345" customWidth="1"/>
    <col min="5" max="5" width="16.75390625" style="306" customWidth="1"/>
    <col min="6" max="6" width="5.00390625" style="345" customWidth="1"/>
    <col min="7" max="7" width="15.625" style="403" customWidth="1"/>
    <col min="8" max="16384" width="9.125" style="208" customWidth="1"/>
  </cols>
  <sheetData>
    <row r="1" spans="1:7" s="354" customFormat="1" ht="15" customHeight="1">
      <c r="A1" s="353"/>
      <c r="C1" s="486" t="s">
        <v>1156</v>
      </c>
      <c r="D1" s="488"/>
      <c r="E1" s="488"/>
      <c r="F1" s="488"/>
      <c r="G1" s="488"/>
    </row>
    <row r="2" spans="1:7" s="354" customFormat="1" ht="13.5" customHeight="1">
      <c r="A2" s="353"/>
      <c r="C2" s="486" t="s">
        <v>411</v>
      </c>
      <c r="D2" s="488"/>
      <c r="E2" s="488"/>
      <c r="F2" s="488"/>
      <c r="G2" s="488"/>
    </row>
    <row r="3" spans="1:7" s="354" customFormat="1" ht="13.5" customHeight="1">
      <c r="A3" s="353"/>
      <c r="C3" s="486" t="s">
        <v>412</v>
      </c>
      <c r="D3" s="488"/>
      <c r="E3" s="488"/>
      <c r="F3" s="488"/>
      <c r="G3" s="488"/>
    </row>
    <row r="4" spans="1:7" s="354" customFormat="1" ht="13.5" customHeight="1">
      <c r="A4" s="353"/>
      <c r="C4" s="486" t="s">
        <v>373</v>
      </c>
      <c r="D4" s="488"/>
      <c r="E4" s="488"/>
      <c r="F4" s="488"/>
      <c r="G4" s="488"/>
    </row>
    <row r="5" spans="1:7" s="354" customFormat="1" ht="13.5" customHeight="1">
      <c r="A5" s="353"/>
      <c r="C5" s="487" t="s">
        <v>1234</v>
      </c>
      <c r="D5" s="487"/>
      <c r="E5" s="487"/>
      <c r="F5" s="487"/>
      <c r="G5" s="487"/>
    </row>
    <row r="6" spans="1:7" s="354" customFormat="1" ht="13.5" customHeight="1">
      <c r="A6" s="353"/>
      <c r="C6" s="487" t="s">
        <v>1337</v>
      </c>
      <c r="D6" s="488"/>
      <c r="E6" s="488"/>
      <c r="F6" s="81"/>
      <c r="G6" s="81"/>
    </row>
    <row r="7" spans="1:7" s="354" customFormat="1" ht="13.5" customHeight="1">
      <c r="A7" s="353"/>
      <c r="C7" s="487" t="s">
        <v>1409</v>
      </c>
      <c r="D7" s="488"/>
      <c r="E7" s="488"/>
      <c r="F7" s="81"/>
      <c r="G7" s="81"/>
    </row>
    <row r="8" spans="1:7" s="354" customFormat="1" ht="13.5" customHeight="1">
      <c r="A8" s="353"/>
      <c r="C8" s="487" t="s">
        <v>1497</v>
      </c>
      <c r="D8" s="488"/>
      <c r="E8" s="488"/>
      <c r="F8" s="81"/>
      <c r="G8" s="81"/>
    </row>
    <row r="9" spans="1:7" s="354" customFormat="1" ht="13.5" customHeight="1">
      <c r="A9" s="353"/>
      <c r="C9" s="215"/>
      <c r="D9" s="81"/>
      <c r="E9" s="266"/>
      <c r="F9" s="81"/>
      <c r="G9" s="81"/>
    </row>
    <row r="10" spans="1:7" s="354" customFormat="1" ht="13.5" customHeight="1">
      <c r="A10" s="353"/>
      <c r="C10" s="215"/>
      <c r="D10" s="81"/>
      <c r="E10" s="266"/>
      <c r="F10" s="81"/>
      <c r="G10" s="81"/>
    </row>
    <row r="11" spans="1:7" s="354" customFormat="1" ht="13.5" customHeight="1">
      <c r="A11" s="353"/>
      <c r="C11" s="215"/>
      <c r="D11" s="81"/>
      <c r="E11" s="266"/>
      <c r="F11" s="81"/>
      <c r="G11" s="81"/>
    </row>
    <row r="12" spans="1:7" s="354" customFormat="1" ht="13.5" customHeight="1">
      <c r="A12" s="353"/>
      <c r="C12" s="487"/>
      <c r="D12" s="488"/>
      <c r="E12" s="488"/>
      <c r="F12" s="81"/>
      <c r="G12" s="81"/>
    </row>
    <row r="13" spans="1:7" ht="15.75">
      <c r="A13" s="489" t="s">
        <v>342</v>
      </c>
      <c r="B13" s="510"/>
      <c r="C13" s="510"/>
      <c r="D13" s="510"/>
      <c r="E13" s="510"/>
      <c r="F13" s="216"/>
      <c r="G13" s="216"/>
    </row>
    <row r="14" spans="1:7" ht="15.75">
      <c r="A14" s="489" t="s">
        <v>846</v>
      </c>
      <c r="B14" s="510"/>
      <c r="C14" s="510"/>
      <c r="D14" s="510"/>
      <c r="E14" s="510"/>
      <c r="F14" s="216"/>
      <c r="G14" s="216"/>
    </row>
    <row r="15" spans="1:7" ht="15.75">
      <c r="A15" s="216"/>
      <c r="B15" s="348"/>
      <c r="C15" s="348"/>
      <c r="D15" s="348"/>
      <c r="E15" s="266"/>
      <c r="F15" s="216"/>
      <c r="G15" s="216"/>
    </row>
    <row r="16" spans="1:7" ht="15.75">
      <c r="A16" s="216"/>
      <c r="B16" s="348"/>
      <c r="C16" s="348"/>
      <c r="D16" s="348"/>
      <c r="E16" s="266"/>
      <c r="F16" s="216"/>
      <c r="G16" s="216"/>
    </row>
    <row r="17" spans="1:7" ht="15.75">
      <c r="A17" s="216"/>
      <c r="B17" s="348"/>
      <c r="C17" s="348"/>
      <c r="D17" s="348"/>
      <c r="E17" s="266"/>
      <c r="F17" s="216"/>
      <c r="G17" s="216"/>
    </row>
    <row r="18" spans="5:7" ht="15.75">
      <c r="E18" s="306" t="s">
        <v>1199</v>
      </c>
      <c r="F18" s="490"/>
      <c r="G18" s="490"/>
    </row>
    <row r="19" spans="1:7" s="207" customFormat="1" ht="31.5">
      <c r="A19" s="347" t="s">
        <v>391</v>
      </c>
      <c r="B19" s="346" t="s">
        <v>343</v>
      </c>
      <c r="C19" s="346" t="s">
        <v>341</v>
      </c>
      <c r="D19" s="377" t="s">
        <v>10</v>
      </c>
      <c r="E19" s="378" t="s">
        <v>376</v>
      </c>
      <c r="F19" s="393"/>
      <c r="G19" s="394"/>
    </row>
    <row r="20" spans="1:7" s="207" customFormat="1" ht="15.75" customHeight="1">
      <c r="A20" s="206">
        <v>1</v>
      </c>
      <c r="B20" s="176">
        <v>2</v>
      </c>
      <c r="C20" s="176">
        <v>3</v>
      </c>
      <c r="D20" s="176">
        <v>4</v>
      </c>
      <c r="E20" s="217">
        <v>5</v>
      </c>
      <c r="F20" s="345"/>
      <c r="G20" s="345"/>
    </row>
    <row r="21" spans="1:7" s="207" customFormat="1" ht="31.5">
      <c r="A21" s="228" t="s">
        <v>282</v>
      </c>
      <c r="B21" s="389">
        <v>706</v>
      </c>
      <c r="C21" s="389"/>
      <c r="D21" s="389"/>
      <c r="E21" s="290">
        <f>E22+E130+E135+E145+E151+E170+E204+E242+E329+E348+E361+E365</f>
        <v>2214047044.0599995</v>
      </c>
      <c r="F21" s="345"/>
      <c r="G21" s="345"/>
    </row>
    <row r="22" spans="1:7" s="216" customFormat="1" ht="31.5">
      <c r="A22" s="210" t="s">
        <v>99</v>
      </c>
      <c r="B22" s="389">
        <v>706</v>
      </c>
      <c r="C22" s="218" t="s">
        <v>67</v>
      </c>
      <c r="D22" s="218"/>
      <c r="E22" s="290">
        <f>E68+E99+E120+E77+E88+E94+E26+E45+E126+E23</f>
        <v>1317094399.3700001</v>
      </c>
      <c r="F22" s="393"/>
      <c r="G22" s="394"/>
    </row>
    <row r="23" spans="1:7" s="219" customFormat="1" ht="15.75">
      <c r="A23" s="172" t="s">
        <v>877</v>
      </c>
      <c r="B23" s="176">
        <v>706</v>
      </c>
      <c r="C23" s="220" t="s">
        <v>866</v>
      </c>
      <c r="D23" s="220"/>
      <c r="E23" s="284">
        <f>E24</f>
        <v>438237.92</v>
      </c>
      <c r="F23" s="208"/>
      <c r="G23" s="208"/>
    </row>
    <row r="24" spans="1:7" s="219" customFormat="1" ht="36" customHeight="1">
      <c r="A24" s="172" t="s">
        <v>867</v>
      </c>
      <c r="B24" s="176">
        <v>706</v>
      </c>
      <c r="C24" s="220" t="s">
        <v>868</v>
      </c>
      <c r="D24" s="220"/>
      <c r="E24" s="284">
        <f>E25</f>
        <v>438237.92</v>
      </c>
      <c r="F24" s="208"/>
      <c r="G24" s="208"/>
    </row>
    <row r="25" spans="1:7" s="219" customFormat="1" ht="31.5">
      <c r="A25" s="172" t="s">
        <v>466</v>
      </c>
      <c r="B25" s="176">
        <v>706</v>
      </c>
      <c r="C25" s="220" t="s">
        <v>868</v>
      </c>
      <c r="D25" s="220" t="s">
        <v>467</v>
      </c>
      <c r="E25" s="284">
        <v>438237.92</v>
      </c>
      <c r="F25" s="208"/>
      <c r="G25" s="208"/>
    </row>
    <row r="26" spans="1:7" s="219" customFormat="1" ht="31.5">
      <c r="A26" s="172" t="s">
        <v>172</v>
      </c>
      <c r="B26" s="176">
        <v>706</v>
      </c>
      <c r="C26" s="220" t="s">
        <v>68</v>
      </c>
      <c r="D26" s="220"/>
      <c r="E26" s="284">
        <f>E37+E39+E41+E43+E27+E29+E31+E33+E35</f>
        <v>429745243.16</v>
      </c>
      <c r="F26" s="208"/>
      <c r="G26" s="208"/>
    </row>
    <row r="27" spans="1:7" s="219" customFormat="1" ht="33" customHeight="1">
      <c r="A27" s="172" t="s">
        <v>1251</v>
      </c>
      <c r="B27" s="176">
        <v>706</v>
      </c>
      <c r="C27" s="220" t="s">
        <v>1254</v>
      </c>
      <c r="D27" s="220"/>
      <c r="E27" s="284">
        <f>E28</f>
        <v>278000</v>
      </c>
      <c r="F27" s="208"/>
      <c r="G27" s="208"/>
    </row>
    <row r="28" spans="1:7" s="219" customFormat="1" ht="31.5">
      <c r="A28" s="172" t="s">
        <v>466</v>
      </c>
      <c r="B28" s="176">
        <v>706</v>
      </c>
      <c r="C28" s="220" t="s">
        <v>1254</v>
      </c>
      <c r="D28" s="220" t="s">
        <v>467</v>
      </c>
      <c r="E28" s="284">
        <v>278000</v>
      </c>
      <c r="F28" s="208"/>
      <c r="G28" s="208"/>
    </row>
    <row r="29" spans="1:7" s="219" customFormat="1" ht="31.5">
      <c r="A29" s="172" t="s">
        <v>1235</v>
      </c>
      <c r="B29" s="176">
        <v>706</v>
      </c>
      <c r="C29" s="220" t="s">
        <v>1255</v>
      </c>
      <c r="D29" s="220"/>
      <c r="E29" s="284">
        <f>E30</f>
        <v>2282580</v>
      </c>
      <c r="F29" s="208"/>
      <c r="G29" s="208"/>
    </row>
    <row r="30" spans="1:7" s="219" customFormat="1" ht="31.5">
      <c r="A30" s="172" t="s">
        <v>466</v>
      </c>
      <c r="B30" s="176">
        <v>706</v>
      </c>
      <c r="C30" s="220" t="s">
        <v>1255</v>
      </c>
      <c r="D30" s="220" t="s">
        <v>467</v>
      </c>
      <c r="E30" s="284">
        <v>2282580</v>
      </c>
      <c r="F30" s="208"/>
      <c r="G30" s="208"/>
    </row>
    <row r="31" spans="1:7" s="219" customFormat="1" ht="31.5">
      <c r="A31" s="172" t="s">
        <v>1237</v>
      </c>
      <c r="B31" s="176">
        <v>706</v>
      </c>
      <c r="C31" s="220" t="s">
        <v>1256</v>
      </c>
      <c r="D31" s="220"/>
      <c r="E31" s="284">
        <f>E32</f>
        <v>100000</v>
      </c>
      <c r="F31" s="208"/>
      <c r="G31" s="208"/>
    </row>
    <row r="32" spans="1:7" s="219" customFormat="1" ht="31.5">
      <c r="A32" s="172" t="s">
        <v>466</v>
      </c>
      <c r="B32" s="176">
        <v>706</v>
      </c>
      <c r="C32" s="220" t="s">
        <v>1256</v>
      </c>
      <c r="D32" s="220" t="s">
        <v>467</v>
      </c>
      <c r="E32" s="284">
        <v>100000</v>
      </c>
      <c r="F32" s="208"/>
      <c r="G32" s="208"/>
    </row>
    <row r="33" spans="1:7" s="219" customFormat="1" ht="31.5">
      <c r="A33" s="172" t="s">
        <v>1239</v>
      </c>
      <c r="B33" s="176">
        <v>706</v>
      </c>
      <c r="C33" s="220" t="s">
        <v>1257</v>
      </c>
      <c r="D33" s="220"/>
      <c r="E33" s="284">
        <f>E34</f>
        <v>100000</v>
      </c>
      <c r="F33" s="208"/>
      <c r="G33" s="208"/>
    </row>
    <row r="34" spans="1:7" s="219" customFormat="1" ht="31.5">
      <c r="A34" s="172" t="s">
        <v>466</v>
      </c>
      <c r="B34" s="176">
        <v>706</v>
      </c>
      <c r="C34" s="220" t="s">
        <v>1257</v>
      </c>
      <c r="D34" s="220" t="s">
        <v>467</v>
      </c>
      <c r="E34" s="284">
        <v>100000</v>
      </c>
      <c r="F34" s="208"/>
      <c r="G34" s="208"/>
    </row>
    <row r="35" spans="1:7" s="219" customFormat="1" ht="15.75">
      <c r="A35" s="172" t="s">
        <v>685</v>
      </c>
      <c r="B35" s="176">
        <v>706</v>
      </c>
      <c r="C35" s="220" t="s">
        <v>1352</v>
      </c>
      <c r="D35" s="220"/>
      <c r="E35" s="284">
        <f>E36</f>
        <v>2365263.16</v>
      </c>
      <c r="F35" s="208"/>
      <c r="G35" s="208"/>
    </row>
    <row r="36" spans="1:7" s="219" customFormat="1" ht="31.5">
      <c r="A36" s="172" t="s">
        <v>466</v>
      </c>
      <c r="B36" s="176">
        <v>706</v>
      </c>
      <c r="C36" s="220" t="s">
        <v>1352</v>
      </c>
      <c r="D36" s="220" t="s">
        <v>467</v>
      </c>
      <c r="E36" s="284">
        <v>2365263.16</v>
      </c>
      <c r="F36" s="208"/>
      <c r="G36" s="208"/>
    </row>
    <row r="37" spans="1:7" s="219" customFormat="1" ht="15.75">
      <c r="A37" s="172" t="s">
        <v>393</v>
      </c>
      <c r="B37" s="176">
        <v>706</v>
      </c>
      <c r="C37" s="220" t="s">
        <v>176</v>
      </c>
      <c r="D37" s="220"/>
      <c r="E37" s="284">
        <f>E38</f>
        <v>120276000</v>
      </c>
      <c r="F37" s="208"/>
      <c r="G37" s="208"/>
    </row>
    <row r="38" spans="1:7" s="219" customFormat="1" ht="31.5">
      <c r="A38" s="172" t="s">
        <v>466</v>
      </c>
      <c r="B38" s="176">
        <v>706</v>
      </c>
      <c r="C38" s="220" t="s">
        <v>176</v>
      </c>
      <c r="D38" s="220" t="s">
        <v>467</v>
      </c>
      <c r="E38" s="284">
        <v>120276000</v>
      </c>
      <c r="F38" s="208"/>
      <c r="G38" s="208"/>
    </row>
    <row r="39" spans="1:7" s="219" customFormat="1" ht="180.75" customHeight="1">
      <c r="A39" s="172" t="s">
        <v>501</v>
      </c>
      <c r="B39" s="176">
        <v>706</v>
      </c>
      <c r="C39" s="220" t="s">
        <v>173</v>
      </c>
      <c r="D39" s="220"/>
      <c r="E39" s="284">
        <f>E40</f>
        <v>223883600</v>
      </c>
      <c r="F39" s="208"/>
      <c r="G39" s="208"/>
    </row>
    <row r="40" spans="1:7" s="219" customFormat="1" ht="33" customHeight="1">
      <c r="A40" s="172" t="s">
        <v>466</v>
      </c>
      <c r="B40" s="176">
        <v>706</v>
      </c>
      <c r="C40" s="220" t="s">
        <v>173</v>
      </c>
      <c r="D40" s="220" t="s">
        <v>467</v>
      </c>
      <c r="E40" s="284">
        <v>223883600</v>
      </c>
      <c r="F40" s="208"/>
      <c r="G40" s="208"/>
    </row>
    <row r="41" spans="1:7" s="219" customFormat="1" ht="178.5" customHeight="1">
      <c r="A41" s="172" t="s">
        <v>7</v>
      </c>
      <c r="B41" s="176">
        <v>706</v>
      </c>
      <c r="C41" s="220" t="s">
        <v>174</v>
      </c>
      <c r="D41" s="220"/>
      <c r="E41" s="284">
        <f>E42</f>
        <v>2567600</v>
      </c>
      <c r="F41" s="208"/>
      <c r="G41" s="208"/>
    </row>
    <row r="42" spans="1:7" s="219" customFormat="1" ht="31.5">
      <c r="A42" s="172" t="s">
        <v>466</v>
      </c>
      <c r="B42" s="176">
        <v>706</v>
      </c>
      <c r="C42" s="220" t="s">
        <v>174</v>
      </c>
      <c r="D42" s="220" t="s">
        <v>467</v>
      </c>
      <c r="E42" s="284">
        <v>2567600</v>
      </c>
      <c r="F42" s="208"/>
      <c r="G42" s="208"/>
    </row>
    <row r="43" spans="1:7" s="219" customFormat="1" ht="189">
      <c r="A43" s="172" t="s">
        <v>502</v>
      </c>
      <c r="B43" s="176">
        <v>706</v>
      </c>
      <c r="C43" s="220" t="s">
        <v>175</v>
      </c>
      <c r="D43" s="220"/>
      <c r="E43" s="284">
        <f>E44</f>
        <v>77892200</v>
      </c>
      <c r="F43" s="208"/>
      <c r="G43" s="208"/>
    </row>
    <row r="44" spans="1:7" s="219" customFormat="1" ht="31.5">
      <c r="A44" s="172" t="s">
        <v>466</v>
      </c>
      <c r="B44" s="176">
        <v>706</v>
      </c>
      <c r="C44" s="220" t="s">
        <v>175</v>
      </c>
      <c r="D44" s="220" t="s">
        <v>467</v>
      </c>
      <c r="E44" s="284">
        <v>77892200</v>
      </c>
      <c r="F44" s="208"/>
      <c r="G44" s="208"/>
    </row>
    <row r="45" spans="1:7" s="219" customFormat="1" ht="31.5">
      <c r="A45" s="172" t="s">
        <v>76</v>
      </c>
      <c r="B45" s="176">
        <v>706</v>
      </c>
      <c r="C45" s="220" t="s">
        <v>177</v>
      </c>
      <c r="D45" s="220"/>
      <c r="E45" s="284">
        <f>E67+E59+E54+E62+E64+E60+E46+E48+E50+E52+E56</f>
        <v>626039717.47</v>
      </c>
      <c r="F45" s="208"/>
      <c r="G45" s="208"/>
    </row>
    <row r="46" spans="1:7" s="219" customFormat="1" ht="36.75" customHeight="1">
      <c r="A46" s="172" t="s">
        <v>1251</v>
      </c>
      <c r="B46" s="176">
        <v>706</v>
      </c>
      <c r="C46" s="220" t="s">
        <v>1258</v>
      </c>
      <c r="D46" s="220"/>
      <c r="E46" s="284">
        <f>E47</f>
        <v>701000</v>
      </c>
      <c r="F46" s="208"/>
      <c r="G46" s="208"/>
    </row>
    <row r="47" spans="1:7" s="219" customFormat="1" ht="31.5">
      <c r="A47" s="172" t="s">
        <v>466</v>
      </c>
      <c r="B47" s="176">
        <v>706</v>
      </c>
      <c r="C47" s="220" t="s">
        <v>1258</v>
      </c>
      <c r="D47" s="220" t="s">
        <v>467</v>
      </c>
      <c r="E47" s="284">
        <v>701000</v>
      </c>
      <c r="F47" s="208"/>
      <c r="G47" s="208"/>
    </row>
    <row r="48" spans="1:7" s="219" customFormat="1" ht="31.5">
      <c r="A48" s="172" t="s">
        <v>1235</v>
      </c>
      <c r="B48" s="176">
        <v>706</v>
      </c>
      <c r="C48" s="220" t="s">
        <v>1259</v>
      </c>
      <c r="D48" s="220"/>
      <c r="E48" s="284">
        <f>E49</f>
        <v>850830</v>
      </c>
      <c r="F48" s="208"/>
      <c r="G48" s="208"/>
    </row>
    <row r="49" spans="1:7" s="219" customFormat="1" ht="31.5">
      <c r="A49" s="172" t="s">
        <v>466</v>
      </c>
      <c r="B49" s="176">
        <v>706</v>
      </c>
      <c r="C49" s="220" t="s">
        <v>1259</v>
      </c>
      <c r="D49" s="220" t="s">
        <v>467</v>
      </c>
      <c r="E49" s="284">
        <v>850830</v>
      </c>
      <c r="F49" s="208"/>
      <c r="G49" s="208"/>
    </row>
    <row r="50" spans="1:7" s="219" customFormat="1" ht="31.5">
      <c r="A50" s="172" t="s">
        <v>1237</v>
      </c>
      <c r="B50" s="176">
        <v>706</v>
      </c>
      <c r="C50" s="220" t="s">
        <v>1260</v>
      </c>
      <c r="D50" s="220"/>
      <c r="E50" s="284">
        <f>E51</f>
        <v>74000</v>
      </c>
      <c r="F50" s="208"/>
      <c r="G50" s="208"/>
    </row>
    <row r="51" spans="1:7" s="219" customFormat="1" ht="31.5">
      <c r="A51" s="172" t="s">
        <v>466</v>
      </c>
      <c r="B51" s="176">
        <v>706</v>
      </c>
      <c r="C51" s="220" t="s">
        <v>1260</v>
      </c>
      <c r="D51" s="220" t="s">
        <v>467</v>
      </c>
      <c r="E51" s="284">
        <v>74000</v>
      </c>
      <c r="F51" s="208"/>
      <c r="G51" s="208"/>
    </row>
    <row r="52" spans="1:7" s="219" customFormat="1" ht="31.5">
      <c r="A52" s="172" t="s">
        <v>1239</v>
      </c>
      <c r="B52" s="176">
        <v>706</v>
      </c>
      <c r="C52" s="220" t="s">
        <v>1261</v>
      </c>
      <c r="D52" s="220"/>
      <c r="E52" s="284">
        <f>E53</f>
        <v>74000</v>
      </c>
      <c r="F52" s="208"/>
      <c r="G52" s="208"/>
    </row>
    <row r="53" spans="1:7" s="219" customFormat="1" ht="31.5">
      <c r="A53" s="172" t="s">
        <v>466</v>
      </c>
      <c r="B53" s="176">
        <v>706</v>
      </c>
      <c r="C53" s="220" t="s">
        <v>1261</v>
      </c>
      <c r="D53" s="220" t="s">
        <v>467</v>
      </c>
      <c r="E53" s="284">
        <v>74000</v>
      </c>
      <c r="F53" s="208"/>
      <c r="G53" s="208"/>
    </row>
    <row r="54" spans="1:7" s="219" customFormat="1" ht="15.75">
      <c r="A54" s="172" t="s">
        <v>685</v>
      </c>
      <c r="B54" s="176">
        <v>706</v>
      </c>
      <c r="C54" s="220" t="s">
        <v>684</v>
      </c>
      <c r="D54" s="220"/>
      <c r="E54" s="284">
        <f>E55</f>
        <v>3312631.58</v>
      </c>
      <c r="F54" s="208"/>
      <c r="G54" s="208"/>
    </row>
    <row r="55" spans="1:7" s="219" customFormat="1" ht="31.5">
      <c r="A55" s="172" t="s">
        <v>466</v>
      </c>
      <c r="B55" s="176">
        <v>706</v>
      </c>
      <c r="C55" s="220" t="s">
        <v>684</v>
      </c>
      <c r="D55" s="220" t="s">
        <v>467</v>
      </c>
      <c r="E55" s="284">
        <v>3312631.58</v>
      </c>
      <c r="F55" s="208"/>
      <c r="G55" s="208"/>
    </row>
    <row r="56" spans="1:7" s="219" customFormat="1" ht="31.5">
      <c r="A56" s="172" t="s">
        <v>1161</v>
      </c>
      <c r="B56" s="176">
        <v>706</v>
      </c>
      <c r="C56" s="220" t="s">
        <v>1418</v>
      </c>
      <c r="D56" s="220"/>
      <c r="E56" s="284">
        <f>E57</f>
        <v>951995</v>
      </c>
      <c r="F56" s="208"/>
      <c r="G56" s="208"/>
    </row>
    <row r="57" spans="1:7" s="219" customFormat="1" ht="31.5">
      <c r="A57" s="172" t="s">
        <v>466</v>
      </c>
      <c r="B57" s="176">
        <v>706</v>
      </c>
      <c r="C57" s="220" t="s">
        <v>1418</v>
      </c>
      <c r="D57" s="220" t="s">
        <v>467</v>
      </c>
      <c r="E57" s="284">
        <v>951995</v>
      </c>
      <c r="F57" s="208"/>
      <c r="G57" s="208"/>
    </row>
    <row r="58" spans="1:7" ht="31.5">
      <c r="A58" s="172" t="s">
        <v>468</v>
      </c>
      <c r="B58" s="176">
        <v>706</v>
      </c>
      <c r="C58" s="220" t="s">
        <v>181</v>
      </c>
      <c r="D58" s="220"/>
      <c r="E58" s="284">
        <f>E59</f>
        <v>156299238.89</v>
      </c>
      <c r="F58" s="208"/>
      <c r="G58" s="208"/>
    </row>
    <row r="59" spans="1:7" ht="31.5">
      <c r="A59" s="172" t="s">
        <v>466</v>
      </c>
      <c r="B59" s="176">
        <v>706</v>
      </c>
      <c r="C59" s="220" t="s">
        <v>181</v>
      </c>
      <c r="D59" s="220" t="s">
        <v>467</v>
      </c>
      <c r="E59" s="284">
        <v>156299238.89</v>
      </c>
      <c r="F59" s="208"/>
      <c r="G59" s="208"/>
    </row>
    <row r="60" spans="1:7" ht="51" customHeight="1">
      <c r="A60" s="172" t="s">
        <v>834</v>
      </c>
      <c r="B60" s="176">
        <v>706</v>
      </c>
      <c r="C60" s="220" t="s">
        <v>833</v>
      </c>
      <c r="D60" s="220"/>
      <c r="E60" s="284">
        <f>E61</f>
        <v>42134022</v>
      </c>
      <c r="F60" s="363"/>
      <c r="G60" s="395"/>
    </row>
    <row r="61" spans="1:7" ht="31.5">
      <c r="A61" s="172" t="s">
        <v>466</v>
      </c>
      <c r="B61" s="176">
        <v>706</v>
      </c>
      <c r="C61" s="220" t="s">
        <v>833</v>
      </c>
      <c r="D61" s="220" t="s">
        <v>467</v>
      </c>
      <c r="E61" s="284">
        <v>42134022</v>
      </c>
      <c r="F61" s="363"/>
      <c r="G61" s="226"/>
    </row>
    <row r="62" spans="1:7" ht="147" customHeight="1">
      <c r="A62" s="172" t="s">
        <v>503</v>
      </c>
      <c r="B62" s="176">
        <v>706</v>
      </c>
      <c r="C62" s="220" t="s">
        <v>178</v>
      </c>
      <c r="D62" s="220"/>
      <c r="E62" s="284">
        <f>E63</f>
        <v>367458700</v>
      </c>
      <c r="F62" s="363"/>
      <c r="G62" s="226"/>
    </row>
    <row r="63" spans="1:7" ht="31.5">
      <c r="A63" s="172" t="s">
        <v>466</v>
      </c>
      <c r="B63" s="176">
        <v>706</v>
      </c>
      <c r="C63" s="220" t="s">
        <v>178</v>
      </c>
      <c r="D63" s="220" t="s">
        <v>467</v>
      </c>
      <c r="E63" s="284">
        <v>367458700</v>
      </c>
      <c r="F63" s="363"/>
      <c r="G63" s="226"/>
    </row>
    <row r="64" spans="1:7" ht="157.5">
      <c r="A64" s="172" t="s">
        <v>504</v>
      </c>
      <c r="B64" s="176">
        <v>706</v>
      </c>
      <c r="C64" s="220" t="s">
        <v>179</v>
      </c>
      <c r="D64" s="220"/>
      <c r="E64" s="284">
        <f>E65</f>
        <v>15756000</v>
      </c>
      <c r="F64" s="363"/>
      <c r="G64" s="226"/>
    </row>
    <row r="65" spans="1:7" ht="31.5">
      <c r="A65" s="172" t="s">
        <v>466</v>
      </c>
      <c r="B65" s="176">
        <v>706</v>
      </c>
      <c r="C65" s="220" t="s">
        <v>179</v>
      </c>
      <c r="D65" s="220" t="s">
        <v>467</v>
      </c>
      <c r="E65" s="284">
        <v>15756000</v>
      </c>
      <c r="F65" s="363"/>
      <c r="G65" s="226"/>
    </row>
    <row r="66" spans="1:7" ht="173.25">
      <c r="A66" s="172" t="s">
        <v>505</v>
      </c>
      <c r="B66" s="176">
        <v>706</v>
      </c>
      <c r="C66" s="220" t="s">
        <v>180</v>
      </c>
      <c r="D66" s="220"/>
      <c r="E66" s="284">
        <f>E67</f>
        <v>38427300</v>
      </c>
      <c r="F66" s="363"/>
      <c r="G66" s="226"/>
    </row>
    <row r="67" spans="1:7" ht="31.5">
      <c r="A67" s="172" t="s">
        <v>466</v>
      </c>
      <c r="B67" s="176">
        <v>706</v>
      </c>
      <c r="C67" s="220" t="s">
        <v>180</v>
      </c>
      <c r="D67" s="220" t="s">
        <v>467</v>
      </c>
      <c r="E67" s="284">
        <v>38427300</v>
      </c>
      <c r="F67" s="363"/>
      <c r="G67" s="226"/>
    </row>
    <row r="68" spans="1:7" ht="31.5">
      <c r="A68" s="172" t="s">
        <v>182</v>
      </c>
      <c r="B68" s="176">
        <v>706</v>
      </c>
      <c r="C68" s="220" t="s">
        <v>183</v>
      </c>
      <c r="D68" s="220"/>
      <c r="E68" s="284">
        <f>E75+E69+E71+E73</f>
        <v>61145389.47</v>
      </c>
      <c r="F68" s="363"/>
      <c r="G68" s="226"/>
    </row>
    <row r="69" spans="1:7" ht="47.25">
      <c r="A69" s="172" t="s">
        <v>566</v>
      </c>
      <c r="B69" s="176">
        <v>706</v>
      </c>
      <c r="C69" s="220" t="s">
        <v>41</v>
      </c>
      <c r="D69" s="220"/>
      <c r="E69" s="284">
        <f>E70</f>
        <v>15087500</v>
      </c>
      <c r="F69" s="363"/>
      <c r="G69" s="226"/>
    </row>
    <row r="70" spans="1:7" ht="31.5">
      <c r="A70" s="172" t="s">
        <v>466</v>
      </c>
      <c r="B70" s="176">
        <v>706</v>
      </c>
      <c r="C70" s="220" t="s">
        <v>41</v>
      </c>
      <c r="D70" s="220" t="s">
        <v>467</v>
      </c>
      <c r="E70" s="284">
        <v>15087500</v>
      </c>
      <c r="F70" s="363"/>
      <c r="G70" s="226"/>
    </row>
    <row r="71" spans="1:7" ht="15.75">
      <c r="A71" s="172" t="s">
        <v>685</v>
      </c>
      <c r="B71" s="176">
        <v>706</v>
      </c>
      <c r="C71" s="220" t="s">
        <v>1353</v>
      </c>
      <c r="D71" s="220"/>
      <c r="E71" s="284">
        <f>E72</f>
        <v>315789.47</v>
      </c>
      <c r="F71" s="363"/>
      <c r="G71" s="226"/>
    </row>
    <row r="72" spans="1:7" ht="31.5">
      <c r="A72" s="172" t="s">
        <v>466</v>
      </c>
      <c r="B72" s="176">
        <v>706</v>
      </c>
      <c r="C72" s="220" t="s">
        <v>1353</v>
      </c>
      <c r="D72" s="220" t="s">
        <v>467</v>
      </c>
      <c r="E72" s="284">
        <v>315789.47</v>
      </c>
      <c r="F72" s="363"/>
      <c r="G72" s="226"/>
    </row>
    <row r="73" spans="1:7" ht="31.5">
      <c r="A73" s="172" t="s">
        <v>1161</v>
      </c>
      <c r="B73" s="176">
        <v>706</v>
      </c>
      <c r="C73" s="220" t="s">
        <v>1421</v>
      </c>
      <c r="D73" s="220"/>
      <c r="E73" s="284">
        <f>E74</f>
        <v>365613</v>
      </c>
      <c r="F73" s="363"/>
      <c r="G73" s="226"/>
    </row>
    <row r="74" spans="1:7" ht="31.5">
      <c r="A74" s="172" t="s">
        <v>466</v>
      </c>
      <c r="B74" s="176">
        <v>706</v>
      </c>
      <c r="C74" s="220" t="s">
        <v>1421</v>
      </c>
      <c r="D74" s="220" t="s">
        <v>467</v>
      </c>
      <c r="E74" s="284">
        <v>365613</v>
      </c>
      <c r="F74" s="363"/>
      <c r="G74" s="226"/>
    </row>
    <row r="75" spans="1:7" ht="15.75">
      <c r="A75" s="172" t="s">
        <v>169</v>
      </c>
      <c r="B75" s="176">
        <v>706</v>
      </c>
      <c r="C75" s="220" t="s">
        <v>184</v>
      </c>
      <c r="D75" s="220"/>
      <c r="E75" s="284">
        <f>E76</f>
        <v>45376487</v>
      </c>
      <c r="F75" s="363"/>
      <c r="G75" s="226"/>
    </row>
    <row r="76" spans="1:7" ht="31.5">
      <c r="A76" s="172" t="s">
        <v>466</v>
      </c>
      <c r="B76" s="176">
        <v>706</v>
      </c>
      <c r="C76" s="220" t="s">
        <v>184</v>
      </c>
      <c r="D76" s="220" t="s">
        <v>467</v>
      </c>
      <c r="E76" s="284">
        <v>45376487</v>
      </c>
      <c r="F76" s="363"/>
      <c r="G76" s="226"/>
    </row>
    <row r="77" spans="1:7" ht="31.5">
      <c r="A77" s="172" t="s">
        <v>300</v>
      </c>
      <c r="B77" s="176">
        <v>706</v>
      </c>
      <c r="C77" s="220" t="s">
        <v>186</v>
      </c>
      <c r="D77" s="220"/>
      <c r="E77" s="284">
        <f>E78+E85+E83+E81</f>
        <v>17575048.38</v>
      </c>
      <c r="F77" s="363"/>
      <c r="G77" s="226"/>
    </row>
    <row r="78" spans="1:7" ht="15.75">
      <c r="A78" s="172" t="s">
        <v>423</v>
      </c>
      <c r="B78" s="176">
        <v>706</v>
      </c>
      <c r="C78" s="220" t="s">
        <v>57</v>
      </c>
      <c r="D78" s="220"/>
      <c r="E78" s="284">
        <f>E79+E80</f>
        <v>2150000</v>
      </c>
      <c r="F78" s="363"/>
      <c r="G78" s="226"/>
    </row>
    <row r="79" spans="1:7" ht="31.5">
      <c r="A79" s="172" t="s">
        <v>485</v>
      </c>
      <c r="B79" s="176">
        <v>706</v>
      </c>
      <c r="C79" s="220" t="s">
        <v>57</v>
      </c>
      <c r="D79" s="220" t="s">
        <v>460</v>
      </c>
      <c r="E79" s="284">
        <v>550000</v>
      </c>
      <c r="F79" s="363"/>
      <c r="G79" s="226"/>
    </row>
    <row r="80" spans="1:7" ht="34.5" customHeight="1">
      <c r="A80" s="172" t="s">
        <v>466</v>
      </c>
      <c r="B80" s="176">
        <v>706</v>
      </c>
      <c r="C80" s="220" t="s">
        <v>57</v>
      </c>
      <c r="D80" s="220" t="s">
        <v>467</v>
      </c>
      <c r="E80" s="284">
        <v>1600000</v>
      </c>
      <c r="F80" s="363"/>
      <c r="G80" s="226"/>
    </row>
    <row r="81" spans="1:7" ht="15.75">
      <c r="A81" s="172" t="s">
        <v>815</v>
      </c>
      <c r="B81" s="176">
        <v>706</v>
      </c>
      <c r="C81" s="220" t="s">
        <v>816</v>
      </c>
      <c r="D81" s="220"/>
      <c r="E81" s="284">
        <f>E82</f>
        <v>1350000</v>
      </c>
      <c r="F81" s="363"/>
      <c r="G81" s="226"/>
    </row>
    <row r="82" spans="1:7" ht="31.5">
      <c r="A82" s="172" t="s">
        <v>466</v>
      </c>
      <c r="B82" s="176">
        <v>706</v>
      </c>
      <c r="C82" s="220" t="s">
        <v>816</v>
      </c>
      <c r="D82" s="220" t="s">
        <v>467</v>
      </c>
      <c r="E82" s="284">
        <v>1350000</v>
      </c>
      <c r="F82" s="363"/>
      <c r="G82" s="226"/>
    </row>
    <row r="83" spans="1:7" ht="63">
      <c r="A83" s="172" t="s">
        <v>705</v>
      </c>
      <c r="B83" s="176">
        <v>706</v>
      </c>
      <c r="C83" s="220" t="s">
        <v>59</v>
      </c>
      <c r="D83" s="220"/>
      <c r="E83" s="284">
        <f>E84</f>
        <v>3183667.2</v>
      </c>
      <c r="F83" s="363"/>
      <c r="G83" s="226"/>
    </row>
    <row r="84" spans="1:7" ht="15.75">
      <c r="A84" s="172" t="s">
        <v>471</v>
      </c>
      <c r="B84" s="176">
        <v>706</v>
      </c>
      <c r="C84" s="220" t="s">
        <v>59</v>
      </c>
      <c r="D84" s="220" t="s">
        <v>470</v>
      </c>
      <c r="E84" s="284">
        <v>3183667.2</v>
      </c>
      <c r="F84" s="363"/>
      <c r="G84" s="226"/>
    </row>
    <row r="85" spans="1:7" ht="78.75">
      <c r="A85" s="172" t="s">
        <v>706</v>
      </c>
      <c r="B85" s="176">
        <v>706</v>
      </c>
      <c r="C85" s="220" t="s">
        <v>58</v>
      </c>
      <c r="D85" s="220"/>
      <c r="E85" s="284">
        <f>E86+E87</f>
        <v>10891381.18</v>
      </c>
      <c r="F85" s="363"/>
      <c r="G85" s="226"/>
    </row>
    <row r="86" spans="1:7" ht="15.75">
      <c r="A86" s="172" t="s">
        <v>471</v>
      </c>
      <c r="B86" s="176">
        <v>706</v>
      </c>
      <c r="C86" s="220" t="s">
        <v>58</v>
      </c>
      <c r="D86" s="220" t="s">
        <v>470</v>
      </c>
      <c r="E86" s="284">
        <v>4386158.68</v>
      </c>
      <c r="F86" s="363"/>
      <c r="G86" s="226"/>
    </row>
    <row r="87" spans="1:7" ht="31.5">
      <c r="A87" s="172" t="s">
        <v>466</v>
      </c>
      <c r="B87" s="176">
        <v>706</v>
      </c>
      <c r="C87" s="220" t="s">
        <v>58</v>
      </c>
      <c r="D87" s="220" t="s">
        <v>467</v>
      </c>
      <c r="E87" s="284">
        <v>6505222.5</v>
      </c>
      <c r="F87" s="363"/>
      <c r="G87" s="226"/>
    </row>
    <row r="88" spans="1:7" ht="31.5">
      <c r="A88" s="172" t="s">
        <v>77</v>
      </c>
      <c r="B88" s="176">
        <v>706</v>
      </c>
      <c r="C88" s="220" t="s">
        <v>188</v>
      </c>
      <c r="D88" s="220"/>
      <c r="E88" s="284">
        <f>E89</f>
        <v>2500000</v>
      </c>
      <c r="F88" s="363"/>
      <c r="G88" s="226"/>
    </row>
    <row r="89" spans="1:7" ht="15.75">
      <c r="A89" s="172" t="s">
        <v>170</v>
      </c>
      <c r="B89" s="176">
        <v>706</v>
      </c>
      <c r="C89" s="220" t="s">
        <v>60</v>
      </c>
      <c r="D89" s="220"/>
      <c r="E89" s="284">
        <f>E90+E91+E92</f>
        <v>2500000</v>
      </c>
      <c r="F89" s="363"/>
      <c r="G89" s="226"/>
    </row>
    <row r="90" spans="1:7" ht="47.25">
      <c r="A90" s="172" t="s">
        <v>458</v>
      </c>
      <c r="B90" s="176">
        <v>706</v>
      </c>
      <c r="C90" s="220" t="s">
        <v>60</v>
      </c>
      <c r="D90" s="220" t="s">
        <v>459</v>
      </c>
      <c r="E90" s="284">
        <v>1340000</v>
      </c>
      <c r="F90" s="363"/>
      <c r="G90" s="226"/>
    </row>
    <row r="91" spans="1:7" ht="31.5">
      <c r="A91" s="172" t="s">
        <v>485</v>
      </c>
      <c r="B91" s="176">
        <v>706</v>
      </c>
      <c r="C91" s="220" t="s">
        <v>60</v>
      </c>
      <c r="D91" s="220" t="s">
        <v>460</v>
      </c>
      <c r="E91" s="284">
        <v>890000</v>
      </c>
      <c r="F91" s="363"/>
      <c r="G91" s="226"/>
    </row>
    <row r="92" spans="1:7" ht="31.5">
      <c r="A92" s="172" t="s">
        <v>466</v>
      </c>
      <c r="B92" s="176">
        <v>706</v>
      </c>
      <c r="C92" s="220" t="s">
        <v>60</v>
      </c>
      <c r="D92" s="220" t="s">
        <v>467</v>
      </c>
      <c r="E92" s="284">
        <v>270000</v>
      </c>
      <c r="F92" s="363"/>
      <c r="G92" s="226"/>
    </row>
    <row r="93" spans="1:7" ht="31.5">
      <c r="A93" s="172" t="s">
        <v>853</v>
      </c>
      <c r="B93" s="176">
        <v>706</v>
      </c>
      <c r="C93" s="220" t="s">
        <v>754</v>
      </c>
      <c r="D93" s="220"/>
      <c r="E93" s="284">
        <v>0</v>
      </c>
      <c r="F93" s="363"/>
      <c r="G93" s="226"/>
    </row>
    <row r="94" spans="1:7" ht="31.5">
      <c r="A94" s="172" t="s">
        <v>192</v>
      </c>
      <c r="B94" s="176">
        <v>706</v>
      </c>
      <c r="C94" s="220" t="s">
        <v>190</v>
      </c>
      <c r="D94" s="220"/>
      <c r="E94" s="284">
        <f>E95</f>
        <v>21971198.400000002</v>
      </c>
      <c r="F94" s="363"/>
      <c r="G94" s="226"/>
    </row>
    <row r="95" spans="1:7" ht="47.25">
      <c r="A95" s="172" t="s">
        <v>422</v>
      </c>
      <c r="B95" s="176">
        <v>706</v>
      </c>
      <c r="C95" s="220" t="s">
        <v>61</v>
      </c>
      <c r="D95" s="220"/>
      <c r="E95" s="284">
        <f>E96+E97+E98</f>
        <v>21971198.400000002</v>
      </c>
      <c r="F95" s="363"/>
      <c r="G95" s="226"/>
    </row>
    <row r="96" spans="1:7" ht="47.25">
      <c r="A96" s="172" t="s">
        <v>458</v>
      </c>
      <c r="B96" s="176">
        <v>706</v>
      </c>
      <c r="C96" s="220" t="s">
        <v>61</v>
      </c>
      <c r="D96" s="220" t="s">
        <v>459</v>
      </c>
      <c r="E96" s="284">
        <v>17325694.53</v>
      </c>
      <c r="F96" s="363"/>
      <c r="G96" s="226"/>
    </row>
    <row r="97" spans="1:7" ht="31.5">
      <c r="A97" s="172" t="s">
        <v>485</v>
      </c>
      <c r="B97" s="176">
        <v>706</v>
      </c>
      <c r="C97" s="220" t="s">
        <v>61</v>
      </c>
      <c r="D97" s="220" t="s">
        <v>460</v>
      </c>
      <c r="E97" s="284">
        <v>4478503.87</v>
      </c>
      <c r="F97" s="363"/>
      <c r="G97" s="226"/>
    </row>
    <row r="98" spans="1:7" ht="15.75">
      <c r="A98" s="172" t="s">
        <v>461</v>
      </c>
      <c r="B98" s="176">
        <v>706</v>
      </c>
      <c r="C98" s="220" t="s">
        <v>61</v>
      </c>
      <c r="D98" s="220" t="s">
        <v>462</v>
      </c>
      <c r="E98" s="284">
        <v>167000</v>
      </c>
      <c r="F98" s="363"/>
      <c r="G98" s="226"/>
    </row>
    <row r="99" spans="1:7" ht="47.25">
      <c r="A99" s="172" t="s">
        <v>78</v>
      </c>
      <c r="B99" s="176">
        <v>706</v>
      </c>
      <c r="C99" s="220" t="s">
        <v>191</v>
      </c>
      <c r="D99" s="220"/>
      <c r="E99" s="284">
        <f>E106+E108+E110+E114+E116+E112+E118+E100+E102+E104</f>
        <v>102344708.34</v>
      </c>
      <c r="F99" s="363"/>
      <c r="G99" s="226"/>
    </row>
    <row r="100" spans="1:7" ht="47.25">
      <c r="A100" s="172" t="s">
        <v>872</v>
      </c>
      <c r="B100" s="176">
        <v>706</v>
      </c>
      <c r="C100" s="220" t="s">
        <v>873</v>
      </c>
      <c r="D100" s="220"/>
      <c r="E100" s="284">
        <f>E101</f>
        <v>45758621.14</v>
      </c>
      <c r="F100" s="363"/>
      <c r="G100" s="226"/>
    </row>
    <row r="101" spans="1:7" ht="31.5">
      <c r="A101" s="172" t="s">
        <v>466</v>
      </c>
      <c r="B101" s="176">
        <v>706</v>
      </c>
      <c r="C101" s="220" t="s">
        <v>873</v>
      </c>
      <c r="D101" s="220" t="s">
        <v>467</v>
      </c>
      <c r="E101" s="284">
        <v>45758621.14</v>
      </c>
      <c r="F101" s="363"/>
      <c r="G101" s="226"/>
    </row>
    <row r="102" spans="1:7" ht="47.25">
      <c r="A102" s="172" t="s">
        <v>703</v>
      </c>
      <c r="B102" s="176">
        <v>706</v>
      </c>
      <c r="C102" s="220" t="s">
        <v>39</v>
      </c>
      <c r="D102" s="220"/>
      <c r="E102" s="284">
        <f>E103</f>
        <v>10113955.33</v>
      </c>
      <c r="F102" s="363"/>
      <c r="G102" s="226"/>
    </row>
    <row r="103" spans="1:7" ht="31.5">
      <c r="A103" s="172" t="s">
        <v>466</v>
      </c>
      <c r="B103" s="176">
        <v>706</v>
      </c>
      <c r="C103" s="220" t="s">
        <v>39</v>
      </c>
      <c r="D103" s="220" t="s">
        <v>467</v>
      </c>
      <c r="E103" s="284">
        <v>10113955.33</v>
      </c>
      <c r="F103" s="363"/>
      <c r="G103" s="226"/>
    </row>
    <row r="104" spans="1:7" ht="63">
      <c r="A104" s="172" t="s">
        <v>1419</v>
      </c>
      <c r="B104" s="176">
        <v>706</v>
      </c>
      <c r="C104" s="220" t="s">
        <v>1420</v>
      </c>
      <c r="D104" s="220"/>
      <c r="E104" s="284">
        <f>E105</f>
        <v>235498</v>
      </c>
      <c r="F104" s="363"/>
      <c r="G104" s="226"/>
    </row>
    <row r="105" spans="1:7" ht="31.5">
      <c r="A105" s="172" t="s">
        <v>466</v>
      </c>
      <c r="B105" s="176">
        <v>706</v>
      </c>
      <c r="C105" s="220" t="s">
        <v>1420</v>
      </c>
      <c r="D105" s="220" t="s">
        <v>467</v>
      </c>
      <c r="E105" s="284">
        <v>235498</v>
      </c>
      <c r="F105" s="363"/>
      <c r="G105" s="226"/>
    </row>
    <row r="106" spans="1:7" ht="15.75">
      <c r="A106" s="172" t="s">
        <v>167</v>
      </c>
      <c r="B106" s="176">
        <v>706</v>
      </c>
      <c r="C106" s="220" t="s">
        <v>318</v>
      </c>
      <c r="D106" s="220"/>
      <c r="E106" s="284">
        <f>E107</f>
        <v>1400000</v>
      </c>
      <c r="F106" s="363"/>
      <c r="G106" s="226"/>
    </row>
    <row r="107" spans="1:7" ht="31.5">
      <c r="A107" s="172" t="s">
        <v>466</v>
      </c>
      <c r="B107" s="176">
        <v>706</v>
      </c>
      <c r="C107" s="220" t="s">
        <v>318</v>
      </c>
      <c r="D107" s="220" t="s">
        <v>467</v>
      </c>
      <c r="E107" s="284">
        <v>1400000</v>
      </c>
      <c r="F107" s="363"/>
      <c r="G107" s="226"/>
    </row>
    <row r="108" spans="1:7" ht="31.5">
      <c r="A108" s="172" t="s">
        <v>168</v>
      </c>
      <c r="B108" s="176">
        <v>706</v>
      </c>
      <c r="C108" s="220" t="s">
        <v>319</v>
      </c>
      <c r="D108" s="220"/>
      <c r="E108" s="284">
        <f>E109</f>
        <v>11405676.67</v>
      </c>
      <c r="F108" s="363"/>
      <c r="G108" s="226"/>
    </row>
    <row r="109" spans="1:7" ht="31.5">
      <c r="A109" s="172" t="s">
        <v>466</v>
      </c>
      <c r="B109" s="176">
        <v>706</v>
      </c>
      <c r="C109" s="220" t="s">
        <v>319</v>
      </c>
      <c r="D109" s="220" t="s">
        <v>467</v>
      </c>
      <c r="E109" s="284">
        <v>11405676.67</v>
      </c>
      <c r="F109" s="363"/>
      <c r="G109" s="226"/>
    </row>
    <row r="110" spans="1:7" ht="78.75">
      <c r="A110" s="172" t="s">
        <v>269</v>
      </c>
      <c r="B110" s="176">
        <v>706</v>
      </c>
      <c r="C110" s="220" t="s">
        <v>62</v>
      </c>
      <c r="D110" s="217"/>
      <c r="E110" s="284">
        <f>E111</f>
        <v>20139500</v>
      </c>
      <c r="F110" s="363"/>
      <c r="G110" s="226"/>
    </row>
    <row r="111" spans="1:7" ht="31.5">
      <c r="A111" s="172" t="s">
        <v>466</v>
      </c>
      <c r="B111" s="176">
        <v>706</v>
      </c>
      <c r="C111" s="220" t="s">
        <v>62</v>
      </c>
      <c r="D111" s="220" t="s">
        <v>467</v>
      </c>
      <c r="E111" s="284">
        <v>20139500</v>
      </c>
      <c r="F111" s="363"/>
      <c r="G111" s="226"/>
    </row>
    <row r="112" spans="1:7" ht="129.75" customHeight="1">
      <c r="A112" s="172" t="s">
        <v>731</v>
      </c>
      <c r="B112" s="176">
        <v>706</v>
      </c>
      <c r="C112" s="220" t="s">
        <v>65</v>
      </c>
      <c r="D112" s="220"/>
      <c r="E112" s="284">
        <f>E113</f>
        <v>280800</v>
      </c>
      <c r="F112" s="363"/>
      <c r="G112" s="226"/>
    </row>
    <row r="113" spans="1:7" ht="15.75">
      <c r="A113" s="172" t="s">
        <v>471</v>
      </c>
      <c r="B113" s="176">
        <v>706</v>
      </c>
      <c r="C113" s="382" t="s">
        <v>65</v>
      </c>
      <c r="D113" s="382" t="s">
        <v>470</v>
      </c>
      <c r="E113" s="277">
        <v>280800</v>
      </c>
      <c r="F113" s="363"/>
      <c r="G113" s="226"/>
    </row>
    <row r="114" spans="1:7" ht="47.25">
      <c r="A114" s="172" t="s">
        <v>507</v>
      </c>
      <c r="B114" s="176">
        <v>706</v>
      </c>
      <c r="C114" s="220" t="s">
        <v>63</v>
      </c>
      <c r="D114" s="220"/>
      <c r="E114" s="284">
        <f>E115</f>
        <v>9478500</v>
      </c>
      <c r="F114" s="363"/>
      <c r="G114" s="226"/>
    </row>
    <row r="115" spans="1:7" ht="31.5">
      <c r="A115" s="172" t="s">
        <v>466</v>
      </c>
      <c r="B115" s="176">
        <v>706</v>
      </c>
      <c r="C115" s="220" t="s">
        <v>63</v>
      </c>
      <c r="D115" s="220" t="s">
        <v>467</v>
      </c>
      <c r="E115" s="284">
        <v>9478500</v>
      </c>
      <c r="G115" s="226"/>
    </row>
    <row r="116" spans="1:7" ht="63">
      <c r="A116" s="172" t="s">
        <v>508</v>
      </c>
      <c r="B116" s="176">
        <v>706</v>
      </c>
      <c r="C116" s="220" t="s">
        <v>64</v>
      </c>
      <c r="D116" s="220"/>
      <c r="E116" s="284">
        <f>E117</f>
        <v>2929940.2</v>
      </c>
      <c r="G116" s="226"/>
    </row>
    <row r="117" spans="1:7" ht="31.5">
      <c r="A117" s="172" t="s">
        <v>466</v>
      </c>
      <c r="B117" s="176">
        <v>706</v>
      </c>
      <c r="C117" s="220" t="s">
        <v>64</v>
      </c>
      <c r="D117" s="220" t="s">
        <v>470</v>
      </c>
      <c r="E117" s="284">
        <v>2929940.2</v>
      </c>
      <c r="G117" s="226"/>
    </row>
    <row r="118" spans="1:7" ht="63">
      <c r="A118" s="172" t="s">
        <v>687</v>
      </c>
      <c r="B118" s="176">
        <v>706</v>
      </c>
      <c r="C118" s="220" t="s">
        <v>686</v>
      </c>
      <c r="D118" s="220"/>
      <c r="E118" s="284">
        <f>E119</f>
        <v>602217</v>
      </c>
      <c r="G118" s="226"/>
    </row>
    <row r="119" spans="1:7" ht="31.5">
      <c r="A119" s="172" t="s">
        <v>466</v>
      </c>
      <c r="B119" s="176">
        <v>706</v>
      </c>
      <c r="C119" s="220" t="s">
        <v>686</v>
      </c>
      <c r="D119" s="220" t="s">
        <v>470</v>
      </c>
      <c r="E119" s="284">
        <v>602217</v>
      </c>
      <c r="G119" s="226"/>
    </row>
    <row r="120" spans="1:7" ht="47.25">
      <c r="A120" s="172" t="s">
        <v>79</v>
      </c>
      <c r="B120" s="176">
        <v>706</v>
      </c>
      <c r="C120" s="220" t="s">
        <v>193</v>
      </c>
      <c r="D120" s="220"/>
      <c r="E120" s="284">
        <f>E123+E121</f>
        <v>44954856.23</v>
      </c>
      <c r="G120" s="226"/>
    </row>
    <row r="121" spans="1:7" ht="36" customHeight="1">
      <c r="A121" s="172" t="s">
        <v>83</v>
      </c>
      <c r="B121" s="176">
        <v>706</v>
      </c>
      <c r="C121" s="220" t="s">
        <v>66</v>
      </c>
      <c r="D121" s="220"/>
      <c r="E121" s="284">
        <f>E122</f>
        <v>1359656.23</v>
      </c>
      <c r="G121" s="226"/>
    </row>
    <row r="122" spans="1:7" ht="15.75">
      <c r="A122" s="172" t="s">
        <v>471</v>
      </c>
      <c r="B122" s="176">
        <v>706</v>
      </c>
      <c r="C122" s="220" t="s">
        <v>66</v>
      </c>
      <c r="D122" s="220" t="s">
        <v>470</v>
      </c>
      <c r="E122" s="284">
        <v>1359656.23</v>
      </c>
      <c r="G122" s="226"/>
    </row>
    <row r="123" spans="1:7" ht="173.25">
      <c r="A123" s="172" t="s">
        <v>270</v>
      </c>
      <c r="B123" s="176">
        <v>706</v>
      </c>
      <c r="C123" s="220" t="s">
        <v>325</v>
      </c>
      <c r="D123" s="217"/>
      <c r="E123" s="284">
        <f>E124</f>
        <v>43595200</v>
      </c>
      <c r="G123" s="226"/>
    </row>
    <row r="124" spans="1:7" ht="15.75">
      <c r="A124" s="172" t="s">
        <v>471</v>
      </c>
      <c r="B124" s="176">
        <v>706</v>
      </c>
      <c r="C124" s="220" t="s">
        <v>325</v>
      </c>
      <c r="D124" s="220" t="s">
        <v>470</v>
      </c>
      <c r="E124" s="284">
        <v>43595200</v>
      </c>
      <c r="G124" s="226"/>
    </row>
    <row r="125" spans="1:7" ht="47.25">
      <c r="A125" s="172" t="s">
        <v>738</v>
      </c>
      <c r="B125" s="176">
        <v>706</v>
      </c>
      <c r="C125" s="220" t="s">
        <v>737</v>
      </c>
      <c r="D125" s="220"/>
      <c r="E125" s="284">
        <v>0</v>
      </c>
      <c r="G125" s="226"/>
    </row>
    <row r="126" spans="1:7" ht="31.5">
      <c r="A126" s="172" t="s">
        <v>735</v>
      </c>
      <c r="B126" s="176">
        <v>706</v>
      </c>
      <c r="C126" s="220" t="s">
        <v>736</v>
      </c>
      <c r="D126" s="220"/>
      <c r="E126" s="284">
        <f>E127</f>
        <v>10380000</v>
      </c>
      <c r="G126" s="226"/>
    </row>
    <row r="127" spans="1:7" ht="31.5">
      <c r="A127" s="172" t="s">
        <v>871</v>
      </c>
      <c r="B127" s="176">
        <v>706</v>
      </c>
      <c r="C127" s="220" t="s">
        <v>870</v>
      </c>
      <c r="D127" s="220"/>
      <c r="E127" s="284">
        <f>E128+E129</f>
        <v>10380000</v>
      </c>
      <c r="G127" s="226"/>
    </row>
    <row r="128" spans="1:7" s="219" customFormat="1" ht="31.5">
      <c r="A128" s="172" t="s">
        <v>466</v>
      </c>
      <c r="B128" s="176">
        <v>706</v>
      </c>
      <c r="C128" s="220" t="s">
        <v>870</v>
      </c>
      <c r="D128" s="220" t="s">
        <v>467</v>
      </c>
      <c r="E128" s="284">
        <v>10336804</v>
      </c>
      <c r="F128" s="345"/>
      <c r="G128" s="226"/>
    </row>
    <row r="129" spans="1:7" s="219" customFormat="1" ht="15.75">
      <c r="A129" s="172" t="s">
        <v>461</v>
      </c>
      <c r="B129" s="176">
        <v>706</v>
      </c>
      <c r="C129" s="220" t="s">
        <v>870</v>
      </c>
      <c r="D129" s="220" t="s">
        <v>462</v>
      </c>
      <c r="E129" s="284">
        <v>43196</v>
      </c>
      <c r="F129" s="345"/>
      <c r="G129" s="226"/>
    </row>
    <row r="130" spans="1:7" s="219" customFormat="1" ht="47.25">
      <c r="A130" s="210" t="s">
        <v>100</v>
      </c>
      <c r="B130" s="389">
        <v>706</v>
      </c>
      <c r="C130" s="218" t="s">
        <v>194</v>
      </c>
      <c r="D130" s="218"/>
      <c r="E130" s="290">
        <f>E131</f>
        <v>5528164.58</v>
      </c>
      <c r="F130" s="396"/>
      <c r="G130" s="394"/>
    </row>
    <row r="131" spans="1:7" ht="31.5">
      <c r="A131" s="172" t="s">
        <v>197</v>
      </c>
      <c r="B131" s="176">
        <v>706</v>
      </c>
      <c r="C131" s="220" t="s">
        <v>323</v>
      </c>
      <c r="D131" s="220"/>
      <c r="E131" s="284">
        <f>E132</f>
        <v>5528164.58</v>
      </c>
      <c r="F131" s="397"/>
      <c r="G131" s="226"/>
    </row>
    <row r="132" spans="1:7" ht="15.75">
      <c r="A132" s="172" t="s">
        <v>163</v>
      </c>
      <c r="B132" s="176">
        <v>706</v>
      </c>
      <c r="C132" s="220" t="s">
        <v>324</v>
      </c>
      <c r="D132" s="220"/>
      <c r="E132" s="284">
        <f>E133+E134</f>
        <v>5528164.58</v>
      </c>
      <c r="G132" s="226"/>
    </row>
    <row r="133" spans="1:7" ht="47.25">
      <c r="A133" s="172" t="s">
        <v>458</v>
      </c>
      <c r="B133" s="176">
        <v>706</v>
      </c>
      <c r="C133" s="220" t="s">
        <v>324</v>
      </c>
      <c r="D133" s="220" t="s">
        <v>459</v>
      </c>
      <c r="E133" s="284">
        <v>4997819.62</v>
      </c>
      <c r="G133" s="226"/>
    </row>
    <row r="134" spans="1:7" ht="31.5">
      <c r="A134" s="172" t="s">
        <v>485</v>
      </c>
      <c r="B134" s="176">
        <v>706</v>
      </c>
      <c r="C134" s="220" t="s">
        <v>324</v>
      </c>
      <c r="D134" s="220" t="s">
        <v>460</v>
      </c>
      <c r="E134" s="284">
        <v>530344.96</v>
      </c>
      <c r="G134" s="226"/>
    </row>
    <row r="135" spans="1:7" s="219" customFormat="1" ht="34.5" customHeight="1">
      <c r="A135" s="210" t="s">
        <v>199</v>
      </c>
      <c r="B135" s="389">
        <v>706</v>
      </c>
      <c r="C135" s="218" t="s">
        <v>200</v>
      </c>
      <c r="D135" s="218"/>
      <c r="E135" s="290">
        <f>E136+E139+E142</f>
        <v>68049267</v>
      </c>
      <c r="F135" s="398"/>
      <c r="G135" s="394"/>
    </row>
    <row r="136" spans="1:7" ht="31.5">
      <c r="A136" s="172" t="s">
        <v>201</v>
      </c>
      <c r="B136" s="176">
        <v>706</v>
      </c>
      <c r="C136" s="220" t="s">
        <v>202</v>
      </c>
      <c r="D136" s="220"/>
      <c r="E136" s="284">
        <f>E137</f>
        <v>13946000</v>
      </c>
      <c r="G136" s="226"/>
    </row>
    <row r="137" spans="1:7" ht="15.75">
      <c r="A137" s="172" t="s">
        <v>472</v>
      </c>
      <c r="B137" s="176">
        <v>706</v>
      </c>
      <c r="C137" s="220" t="s">
        <v>203</v>
      </c>
      <c r="D137" s="220"/>
      <c r="E137" s="284">
        <f>E138</f>
        <v>13946000</v>
      </c>
      <c r="G137" s="226"/>
    </row>
    <row r="138" spans="1:7" ht="31.5">
      <c r="A138" s="172" t="s">
        <v>466</v>
      </c>
      <c r="B138" s="176">
        <v>706</v>
      </c>
      <c r="C138" s="220" t="s">
        <v>203</v>
      </c>
      <c r="D138" s="220" t="s">
        <v>467</v>
      </c>
      <c r="E138" s="284">
        <v>13946000</v>
      </c>
      <c r="G138" s="226"/>
    </row>
    <row r="139" spans="1:7" ht="31.5">
      <c r="A139" s="172" t="s">
        <v>204</v>
      </c>
      <c r="B139" s="176">
        <v>706</v>
      </c>
      <c r="C139" s="220" t="s">
        <v>205</v>
      </c>
      <c r="D139" s="220"/>
      <c r="E139" s="284">
        <f>E140</f>
        <v>51961827</v>
      </c>
      <c r="G139" s="226"/>
    </row>
    <row r="140" spans="1:7" ht="15.75">
      <c r="A140" s="172" t="s">
        <v>808</v>
      </c>
      <c r="B140" s="176">
        <v>706</v>
      </c>
      <c r="C140" s="220" t="s">
        <v>807</v>
      </c>
      <c r="D140" s="220"/>
      <c r="E140" s="284">
        <f>E141</f>
        <v>51961827</v>
      </c>
      <c r="G140" s="226"/>
    </row>
    <row r="141" spans="1:7" ht="31.5">
      <c r="A141" s="172" t="s">
        <v>466</v>
      </c>
      <c r="B141" s="176">
        <v>706</v>
      </c>
      <c r="C141" s="220" t="s">
        <v>807</v>
      </c>
      <c r="D141" s="220" t="s">
        <v>467</v>
      </c>
      <c r="E141" s="284">
        <v>51961827</v>
      </c>
      <c r="G141" s="226"/>
    </row>
    <row r="142" spans="1:7" ht="31.5">
      <c r="A142" s="172" t="s">
        <v>6</v>
      </c>
      <c r="B142" s="176">
        <v>706</v>
      </c>
      <c r="C142" s="220" t="s">
        <v>206</v>
      </c>
      <c r="D142" s="220"/>
      <c r="E142" s="284">
        <f>E143</f>
        <v>2141440</v>
      </c>
      <c r="G142" s="226"/>
    </row>
    <row r="143" spans="1:7" ht="15.75">
      <c r="A143" s="172" t="s">
        <v>396</v>
      </c>
      <c r="B143" s="176">
        <v>706</v>
      </c>
      <c r="C143" s="220" t="s">
        <v>207</v>
      </c>
      <c r="D143" s="220"/>
      <c r="E143" s="284">
        <f>E144</f>
        <v>2141440</v>
      </c>
      <c r="G143" s="226"/>
    </row>
    <row r="144" spans="1:7" ht="31.5">
      <c r="A144" s="172" t="s">
        <v>466</v>
      </c>
      <c r="B144" s="176">
        <v>706</v>
      </c>
      <c r="C144" s="220" t="s">
        <v>207</v>
      </c>
      <c r="D144" s="220" t="s">
        <v>467</v>
      </c>
      <c r="E144" s="284">
        <v>2141440</v>
      </c>
      <c r="G144" s="226"/>
    </row>
    <row r="145" spans="1:7" ht="47.25">
      <c r="A145" s="210" t="s">
        <v>0</v>
      </c>
      <c r="B145" s="389">
        <v>706</v>
      </c>
      <c r="C145" s="218" t="s">
        <v>208</v>
      </c>
      <c r="D145" s="218"/>
      <c r="E145" s="290">
        <f>E146</f>
        <v>7235544</v>
      </c>
      <c r="G145" s="226"/>
    </row>
    <row r="146" spans="1:7" ht="31.5">
      <c r="A146" s="172" t="s">
        <v>499</v>
      </c>
      <c r="B146" s="176">
        <v>706</v>
      </c>
      <c r="C146" s="220" t="s">
        <v>209</v>
      </c>
      <c r="D146" s="220"/>
      <c r="E146" s="284">
        <f>E147+E149</f>
        <v>7235544</v>
      </c>
      <c r="G146" s="226"/>
    </row>
    <row r="147" spans="1:7" ht="15.75">
      <c r="A147" s="172" t="s">
        <v>355</v>
      </c>
      <c r="B147" s="176">
        <v>706</v>
      </c>
      <c r="C147" s="220" t="s">
        <v>55</v>
      </c>
      <c r="D147" s="220"/>
      <c r="E147" s="284">
        <f>E148</f>
        <v>2400000</v>
      </c>
      <c r="G147" s="226"/>
    </row>
    <row r="148" spans="1:7" ht="15.75">
      <c r="A148" s="172" t="s">
        <v>461</v>
      </c>
      <c r="B148" s="176">
        <v>706</v>
      </c>
      <c r="C148" s="220" t="s">
        <v>55</v>
      </c>
      <c r="D148" s="220" t="s">
        <v>462</v>
      </c>
      <c r="E148" s="284">
        <v>2400000</v>
      </c>
      <c r="G148" s="226"/>
    </row>
    <row r="149" spans="1:7" ht="31.5">
      <c r="A149" s="172" t="s">
        <v>1413</v>
      </c>
      <c r="B149" s="176">
        <v>706</v>
      </c>
      <c r="C149" s="220" t="s">
        <v>1414</v>
      </c>
      <c r="D149" s="220"/>
      <c r="E149" s="284">
        <f>E150</f>
        <v>4835544</v>
      </c>
      <c r="G149" s="226"/>
    </row>
    <row r="150" spans="1:7" ht="15.75">
      <c r="A150" s="172" t="s">
        <v>461</v>
      </c>
      <c r="B150" s="176">
        <v>706</v>
      </c>
      <c r="C150" s="220" t="s">
        <v>1414</v>
      </c>
      <c r="D150" s="220" t="s">
        <v>462</v>
      </c>
      <c r="E150" s="284">
        <v>4835544</v>
      </c>
      <c r="G150" s="226"/>
    </row>
    <row r="151" spans="1:7" ht="50.25" customHeight="1">
      <c r="A151" s="210" t="s">
        <v>1</v>
      </c>
      <c r="B151" s="389">
        <v>706</v>
      </c>
      <c r="C151" s="218" t="s">
        <v>210</v>
      </c>
      <c r="D151" s="218"/>
      <c r="E151" s="290">
        <f>E152+E164</f>
        <v>8416300</v>
      </c>
      <c r="G151" s="226"/>
    </row>
    <row r="152" spans="1:7" ht="31.5">
      <c r="A152" s="356" t="s">
        <v>307</v>
      </c>
      <c r="B152" s="176">
        <v>706</v>
      </c>
      <c r="C152" s="221" t="s">
        <v>302</v>
      </c>
      <c r="D152" s="221"/>
      <c r="E152" s="357">
        <f>E153+E157+E160</f>
        <v>6229000</v>
      </c>
      <c r="G152" s="226"/>
    </row>
    <row r="153" spans="1:7" ht="31.5">
      <c r="A153" s="172" t="s">
        <v>495</v>
      </c>
      <c r="B153" s="176">
        <v>706</v>
      </c>
      <c r="C153" s="220" t="s">
        <v>303</v>
      </c>
      <c r="D153" s="220"/>
      <c r="E153" s="284">
        <f>E156+E154</f>
        <v>2600000</v>
      </c>
      <c r="G153" s="226"/>
    </row>
    <row r="154" spans="1:7" ht="15.75">
      <c r="A154" s="172" t="s">
        <v>810</v>
      </c>
      <c r="B154" s="176">
        <v>706</v>
      </c>
      <c r="C154" s="220" t="s">
        <v>811</v>
      </c>
      <c r="D154" s="220"/>
      <c r="E154" s="284">
        <f>E155</f>
        <v>2600000</v>
      </c>
      <c r="G154" s="226"/>
    </row>
    <row r="155" spans="1:7" ht="15.75">
      <c r="A155" s="172" t="s">
        <v>461</v>
      </c>
      <c r="B155" s="176">
        <v>706</v>
      </c>
      <c r="C155" s="220" t="s">
        <v>811</v>
      </c>
      <c r="D155" s="220" t="s">
        <v>462</v>
      </c>
      <c r="E155" s="284">
        <v>2600000</v>
      </c>
      <c r="G155" s="226"/>
    </row>
    <row r="156" spans="1:7" ht="31.5">
      <c r="A156" s="172" t="s">
        <v>854</v>
      </c>
      <c r="B156" s="176">
        <v>706</v>
      </c>
      <c r="C156" s="220" t="s">
        <v>749</v>
      </c>
      <c r="D156" s="220"/>
      <c r="E156" s="284">
        <v>0</v>
      </c>
      <c r="G156" s="226"/>
    </row>
    <row r="157" spans="1:7" ht="31.5">
      <c r="A157" s="172" t="s">
        <v>748</v>
      </c>
      <c r="B157" s="176">
        <v>706</v>
      </c>
      <c r="C157" s="220" t="s">
        <v>308</v>
      </c>
      <c r="D157" s="220"/>
      <c r="E157" s="284">
        <f>E158</f>
        <v>2854000</v>
      </c>
      <c r="G157" s="226"/>
    </row>
    <row r="158" spans="1:7" ht="31.5">
      <c r="A158" s="172" t="s">
        <v>463</v>
      </c>
      <c r="B158" s="176">
        <v>706</v>
      </c>
      <c r="C158" s="220" t="s">
        <v>309</v>
      </c>
      <c r="D158" s="220"/>
      <c r="E158" s="284">
        <f>E159</f>
        <v>2854000</v>
      </c>
      <c r="G158" s="226"/>
    </row>
    <row r="159" spans="1:7" ht="31.5">
      <c r="A159" s="172" t="s">
        <v>466</v>
      </c>
      <c r="B159" s="176">
        <v>706</v>
      </c>
      <c r="C159" s="220" t="s">
        <v>309</v>
      </c>
      <c r="D159" s="220" t="s">
        <v>467</v>
      </c>
      <c r="E159" s="284">
        <v>2854000</v>
      </c>
      <c r="G159" s="226"/>
    </row>
    <row r="160" spans="1:7" ht="63">
      <c r="A160" s="172" t="s">
        <v>53</v>
      </c>
      <c r="B160" s="176">
        <v>706</v>
      </c>
      <c r="C160" s="220" t="s">
        <v>310</v>
      </c>
      <c r="D160" s="220"/>
      <c r="E160" s="284">
        <f>E161</f>
        <v>775000</v>
      </c>
      <c r="G160" s="226"/>
    </row>
    <row r="161" spans="1:7" ht="15.75">
      <c r="A161" s="172" t="s">
        <v>106</v>
      </c>
      <c r="B161" s="176">
        <v>706</v>
      </c>
      <c r="C161" s="220" t="s">
        <v>313</v>
      </c>
      <c r="D161" s="220"/>
      <c r="E161" s="284">
        <f>E162+E163</f>
        <v>775000</v>
      </c>
      <c r="G161" s="226"/>
    </row>
    <row r="162" spans="1:7" ht="31.5">
      <c r="A162" s="172" t="s">
        <v>485</v>
      </c>
      <c r="B162" s="176">
        <v>706</v>
      </c>
      <c r="C162" s="220" t="s">
        <v>313</v>
      </c>
      <c r="D162" s="220" t="s">
        <v>460</v>
      </c>
      <c r="E162" s="284">
        <v>500000</v>
      </c>
      <c r="G162" s="226"/>
    </row>
    <row r="163" spans="1:7" ht="15.75">
      <c r="A163" s="172" t="s">
        <v>461</v>
      </c>
      <c r="B163" s="176">
        <v>706</v>
      </c>
      <c r="C163" s="220" t="s">
        <v>313</v>
      </c>
      <c r="D163" s="220" t="s">
        <v>462</v>
      </c>
      <c r="E163" s="284">
        <v>275000</v>
      </c>
      <c r="G163" s="226"/>
    </row>
    <row r="164" spans="1:7" s="219" customFormat="1" ht="31.5">
      <c r="A164" s="356" t="s">
        <v>306</v>
      </c>
      <c r="B164" s="176">
        <v>706</v>
      </c>
      <c r="C164" s="221" t="s">
        <v>304</v>
      </c>
      <c r="D164" s="221"/>
      <c r="E164" s="284">
        <f>E165</f>
        <v>2187300</v>
      </c>
      <c r="F164" s="345"/>
      <c r="G164" s="226"/>
    </row>
    <row r="165" spans="1:7" s="219" customFormat="1" ht="31.5">
      <c r="A165" s="172" t="s">
        <v>80</v>
      </c>
      <c r="B165" s="176">
        <v>706</v>
      </c>
      <c r="C165" s="220" t="s">
        <v>305</v>
      </c>
      <c r="D165" s="220"/>
      <c r="E165" s="284">
        <f>E166+E168</f>
        <v>2187300</v>
      </c>
      <c r="F165" s="345"/>
      <c r="G165" s="226"/>
    </row>
    <row r="166" spans="1:7" s="219" customFormat="1" ht="47.25">
      <c r="A166" s="172" t="s">
        <v>496</v>
      </c>
      <c r="B166" s="176">
        <v>706</v>
      </c>
      <c r="C166" s="220" t="s">
        <v>311</v>
      </c>
      <c r="D166" s="220"/>
      <c r="E166" s="357">
        <f>E167</f>
        <v>592400</v>
      </c>
      <c r="F166" s="345"/>
      <c r="G166" s="226"/>
    </row>
    <row r="167" spans="1:7" s="219" customFormat="1" ht="31.5">
      <c r="A167" s="172" t="s">
        <v>485</v>
      </c>
      <c r="B167" s="176">
        <v>706</v>
      </c>
      <c r="C167" s="220" t="s">
        <v>311</v>
      </c>
      <c r="D167" s="220" t="s">
        <v>460</v>
      </c>
      <c r="E167" s="284">
        <v>592400</v>
      </c>
      <c r="F167" s="345"/>
      <c r="G167" s="226"/>
    </row>
    <row r="168" spans="1:7" s="219" customFormat="1" ht="31.5">
      <c r="A168" s="172" t="s">
        <v>1182</v>
      </c>
      <c r="B168" s="176">
        <v>706</v>
      </c>
      <c r="C168" s="220" t="s">
        <v>312</v>
      </c>
      <c r="D168" s="220"/>
      <c r="E168" s="284">
        <f>E169</f>
        <v>1594900</v>
      </c>
      <c r="F168" s="345"/>
      <c r="G168" s="226"/>
    </row>
    <row r="169" spans="1:7" s="219" customFormat="1" ht="31.5">
      <c r="A169" s="172" t="s">
        <v>485</v>
      </c>
      <c r="B169" s="176">
        <v>706</v>
      </c>
      <c r="C169" s="220" t="s">
        <v>312</v>
      </c>
      <c r="D169" s="220" t="s">
        <v>460</v>
      </c>
      <c r="E169" s="284">
        <v>1594900</v>
      </c>
      <c r="F169" s="345"/>
      <c r="G169" s="226"/>
    </row>
    <row r="170" spans="1:7" s="219" customFormat="1" ht="31.5">
      <c r="A170" s="210" t="s">
        <v>2</v>
      </c>
      <c r="B170" s="389">
        <v>706</v>
      </c>
      <c r="C170" s="218" t="s">
        <v>211</v>
      </c>
      <c r="D170" s="218"/>
      <c r="E170" s="290">
        <f>E171+E189+E194+E197+E201</f>
        <v>155613059.09</v>
      </c>
      <c r="F170" s="345"/>
      <c r="G170" s="226"/>
    </row>
    <row r="171" spans="1:7" s="219" customFormat="1" ht="47.25">
      <c r="A171" s="172" t="s">
        <v>213</v>
      </c>
      <c r="B171" s="176">
        <v>706</v>
      </c>
      <c r="C171" s="220" t="s">
        <v>212</v>
      </c>
      <c r="D171" s="220"/>
      <c r="E171" s="284">
        <f>E174+E176+E179+E184+E186+E182+E172</f>
        <v>106596759.09</v>
      </c>
      <c r="F171" s="345"/>
      <c r="G171" s="226"/>
    </row>
    <row r="172" spans="1:7" s="219" customFormat="1" ht="15.75">
      <c r="A172" s="172" t="s">
        <v>1422</v>
      </c>
      <c r="B172" s="176">
        <v>706</v>
      </c>
      <c r="C172" s="220" t="s">
        <v>1423</v>
      </c>
      <c r="D172" s="220"/>
      <c r="E172" s="284">
        <f>E173</f>
        <v>437859.09</v>
      </c>
      <c r="F172" s="345"/>
      <c r="G172" s="226"/>
    </row>
    <row r="173" spans="1:7" s="219" customFormat="1" ht="31.5">
      <c r="A173" s="172" t="s">
        <v>466</v>
      </c>
      <c r="B173" s="176">
        <v>706</v>
      </c>
      <c r="C173" s="220" t="s">
        <v>1423</v>
      </c>
      <c r="D173" s="220" t="s">
        <v>467</v>
      </c>
      <c r="E173" s="360">
        <v>437859.09</v>
      </c>
      <c r="F173" s="345"/>
      <c r="G173" s="226"/>
    </row>
    <row r="174" spans="1:7" s="219" customFormat="1" ht="47.25">
      <c r="A174" s="172" t="s">
        <v>704</v>
      </c>
      <c r="B174" s="176">
        <v>706</v>
      </c>
      <c r="C174" s="220" t="s">
        <v>515</v>
      </c>
      <c r="D174" s="220"/>
      <c r="E174" s="284">
        <f>E175</f>
        <v>711000</v>
      </c>
      <c r="F174" s="345"/>
      <c r="G174" s="226"/>
    </row>
    <row r="175" spans="1:7" ht="31.5">
      <c r="A175" s="172" t="s">
        <v>466</v>
      </c>
      <c r="B175" s="176">
        <v>706</v>
      </c>
      <c r="C175" s="220" t="s">
        <v>515</v>
      </c>
      <c r="D175" s="220" t="s">
        <v>467</v>
      </c>
      <c r="E175" s="284">
        <v>711000</v>
      </c>
      <c r="G175" s="226"/>
    </row>
    <row r="176" spans="1:7" s="219" customFormat="1" ht="81.75" customHeight="1">
      <c r="A176" s="172" t="s">
        <v>567</v>
      </c>
      <c r="B176" s="176">
        <v>706</v>
      </c>
      <c r="C176" s="220" t="s">
        <v>43</v>
      </c>
      <c r="D176" s="220"/>
      <c r="E176" s="284">
        <f>E178+E177</f>
        <v>29765300</v>
      </c>
      <c r="F176" s="345"/>
      <c r="G176" s="226"/>
    </row>
    <row r="177" spans="1:7" ht="15.75">
      <c r="A177" s="172" t="s">
        <v>361</v>
      </c>
      <c r="B177" s="176">
        <v>706</v>
      </c>
      <c r="C177" s="220" t="s">
        <v>43</v>
      </c>
      <c r="D177" s="220" t="s">
        <v>469</v>
      </c>
      <c r="E177" s="284">
        <v>8932500</v>
      </c>
      <c r="G177" s="226"/>
    </row>
    <row r="178" spans="1:7" s="219" customFormat="1" ht="31.5">
      <c r="A178" s="172" t="s">
        <v>466</v>
      </c>
      <c r="B178" s="176">
        <v>706</v>
      </c>
      <c r="C178" s="220" t="s">
        <v>43</v>
      </c>
      <c r="D178" s="220" t="s">
        <v>467</v>
      </c>
      <c r="E178" s="284">
        <v>20832800</v>
      </c>
      <c r="F178" s="345"/>
      <c r="G178" s="226"/>
    </row>
    <row r="179" spans="1:7" s="219" customFormat="1" ht="15.75">
      <c r="A179" s="172" t="s">
        <v>482</v>
      </c>
      <c r="B179" s="176">
        <v>706</v>
      </c>
      <c r="C179" s="220" t="s">
        <v>214</v>
      </c>
      <c r="D179" s="220"/>
      <c r="E179" s="284">
        <f>E181+E180</f>
        <v>47313000</v>
      </c>
      <c r="F179" s="345"/>
      <c r="G179" s="226"/>
    </row>
    <row r="180" spans="1:7" s="219" customFormat="1" ht="15.75">
      <c r="A180" s="172" t="s">
        <v>361</v>
      </c>
      <c r="B180" s="176">
        <v>706</v>
      </c>
      <c r="C180" s="220" t="s">
        <v>214</v>
      </c>
      <c r="D180" s="220" t="s">
        <v>469</v>
      </c>
      <c r="E180" s="284">
        <v>6957000</v>
      </c>
      <c r="F180" s="345"/>
      <c r="G180" s="226"/>
    </row>
    <row r="181" spans="1:7" s="219" customFormat="1" ht="31.5">
      <c r="A181" s="172" t="s">
        <v>466</v>
      </c>
      <c r="B181" s="176">
        <v>706</v>
      </c>
      <c r="C181" s="220" t="s">
        <v>214</v>
      </c>
      <c r="D181" s="220" t="s">
        <v>467</v>
      </c>
      <c r="E181" s="284">
        <v>40356000</v>
      </c>
      <c r="F181" s="345"/>
      <c r="G181" s="226"/>
    </row>
    <row r="182" spans="1:7" s="219" customFormat="1" ht="15.75">
      <c r="A182" s="172" t="s">
        <v>1262</v>
      </c>
      <c r="B182" s="176">
        <v>706</v>
      </c>
      <c r="C182" s="220" t="s">
        <v>1263</v>
      </c>
      <c r="D182" s="220"/>
      <c r="E182" s="284">
        <f>E183</f>
        <v>657000</v>
      </c>
      <c r="F182" s="345"/>
      <c r="G182" s="226"/>
    </row>
    <row r="183" spans="1:7" s="219" customFormat="1" ht="15.75">
      <c r="A183" s="172" t="s">
        <v>361</v>
      </c>
      <c r="B183" s="176">
        <v>706</v>
      </c>
      <c r="C183" s="220" t="s">
        <v>1263</v>
      </c>
      <c r="D183" s="220" t="s">
        <v>469</v>
      </c>
      <c r="E183" s="284">
        <v>657000</v>
      </c>
      <c r="F183" s="345"/>
      <c r="G183" s="226"/>
    </row>
    <row r="184" spans="1:7" s="219" customFormat="1" ht="18.75" customHeight="1">
      <c r="A184" s="172" t="s">
        <v>392</v>
      </c>
      <c r="B184" s="176">
        <v>706</v>
      </c>
      <c r="C184" s="220" t="s">
        <v>215</v>
      </c>
      <c r="D184" s="220"/>
      <c r="E184" s="284">
        <f>E185</f>
        <v>27421000</v>
      </c>
      <c r="F184" s="345"/>
      <c r="G184" s="226"/>
    </row>
    <row r="185" spans="1:7" s="219" customFormat="1" ht="31.5">
      <c r="A185" s="172" t="s">
        <v>466</v>
      </c>
      <c r="B185" s="176">
        <v>706</v>
      </c>
      <c r="C185" s="220" t="s">
        <v>215</v>
      </c>
      <c r="D185" s="220" t="s">
        <v>467</v>
      </c>
      <c r="E185" s="284">
        <v>27421000</v>
      </c>
      <c r="F185" s="345"/>
      <c r="G185" s="226"/>
    </row>
    <row r="186" spans="1:7" s="219" customFormat="1" ht="15.75">
      <c r="A186" s="172" t="s">
        <v>483</v>
      </c>
      <c r="B186" s="176">
        <v>706</v>
      </c>
      <c r="C186" s="220" t="s">
        <v>216</v>
      </c>
      <c r="D186" s="220"/>
      <c r="E186" s="284">
        <f>E187+E188</f>
        <v>291600</v>
      </c>
      <c r="F186" s="345"/>
      <c r="G186" s="226"/>
    </row>
    <row r="187" spans="1:7" s="219" customFormat="1" ht="31.5">
      <c r="A187" s="172" t="s">
        <v>485</v>
      </c>
      <c r="B187" s="176">
        <v>706</v>
      </c>
      <c r="C187" s="220" t="s">
        <v>216</v>
      </c>
      <c r="D187" s="220" t="s">
        <v>460</v>
      </c>
      <c r="E187" s="284">
        <v>60000</v>
      </c>
      <c r="F187" s="345"/>
      <c r="G187" s="226"/>
    </row>
    <row r="188" spans="1:7" s="219" customFormat="1" ht="31.5">
      <c r="A188" s="172" t="s">
        <v>466</v>
      </c>
      <c r="B188" s="176">
        <v>706</v>
      </c>
      <c r="C188" s="220" t="s">
        <v>216</v>
      </c>
      <c r="D188" s="220" t="s">
        <v>467</v>
      </c>
      <c r="E188" s="284">
        <v>231600</v>
      </c>
      <c r="F188" s="345"/>
      <c r="G188" s="226"/>
    </row>
    <row r="189" spans="1:7" s="219" customFormat="1" ht="31.5">
      <c r="A189" s="172" t="s">
        <v>4</v>
      </c>
      <c r="B189" s="176">
        <v>706</v>
      </c>
      <c r="C189" s="220" t="s">
        <v>217</v>
      </c>
      <c r="D189" s="220"/>
      <c r="E189" s="284">
        <f>E192+E190</f>
        <v>43531300</v>
      </c>
      <c r="F189" s="345"/>
      <c r="G189" s="226"/>
    </row>
    <row r="190" spans="1:7" s="219" customFormat="1" ht="47.25">
      <c r="A190" s="172" t="s">
        <v>566</v>
      </c>
      <c r="B190" s="176">
        <v>706</v>
      </c>
      <c r="C190" s="220" t="s">
        <v>42</v>
      </c>
      <c r="D190" s="220"/>
      <c r="E190" s="284">
        <f>E191</f>
        <v>10874300</v>
      </c>
      <c r="F190" s="345"/>
      <c r="G190" s="226"/>
    </row>
    <row r="191" spans="1:7" s="219" customFormat="1" ht="31.5">
      <c r="A191" s="172" t="s">
        <v>466</v>
      </c>
      <c r="B191" s="176">
        <v>706</v>
      </c>
      <c r="C191" s="220" t="s">
        <v>42</v>
      </c>
      <c r="D191" s="220" t="s">
        <v>467</v>
      </c>
      <c r="E191" s="284">
        <v>10874300</v>
      </c>
      <c r="F191" s="345"/>
      <c r="G191" s="226"/>
    </row>
    <row r="192" spans="1:7" ht="15.75">
      <c r="A192" s="172" t="s">
        <v>169</v>
      </c>
      <c r="B192" s="176">
        <v>706</v>
      </c>
      <c r="C192" s="220" t="s">
        <v>218</v>
      </c>
      <c r="D192" s="220"/>
      <c r="E192" s="284">
        <f>E193</f>
        <v>32657000</v>
      </c>
      <c r="G192" s="226"/>
    </row>
    <row r="193" spans="1:7" ht="31.5">
      <c r="A193" s="172" t="s">
        <v>466</v>
      </c>
      <c r="B193" s="176">
        <v>706</v>
      </c>
      <c r="C193" s="220" t="s">
        <v>218</v>
      </c>
      <c r="D193" s="220" t="s">
        <v>467</v>
      </c>
      <c r="E193" s="284">
        <v>32657000</v>
      </c>
      <c r="G193" s="226"/>
    </row>
    <row r="194" spans="1:7" ht="34.5" customHeight="1">
      <c r="A194" s="172" t="s">
        <v>54</v>
      </c>
      <c r="B194" s="176">
        <v>706</v>
      </c>
      <c r="C194" s="220" t="s">
        <v>219</v>
      </c>
      <c r="D194" s="220"/>
      <c r="E194" s="284">
        <f>E195</f>
        <v>3500000</v>
      </c>
      <c r="G194" s="226"/>
    </row>
    <row r="195" spans="1:7" ht="15.75">
      <c r="A195" s="172" t="s">
        <v>464</v>
      </c>
      <c r="B195" s="176">
        <v>706</v>
      </c>
      <c r="C195" s="220" t="s">
        <v>220</v>
      </c>
      <c r="D195" s="220"/>
      <c r="E195" s="284">
        <f>E196</f>
        <v>3500000</v>
      </c>
      <c r="G195" s="226"/>
    </row>
    <row r="196" spans="1:7" ht="31.5">
      <c r="A196" s="172" t="s">
        <v>485</v>
      </c>
      <c r="B196" s="176">
        <v>706</v>
      </c>
      <c r="C196" s="220" t="s">
        <v>220</v>
      </c>
      <c r="D196" s="220" t="s">
        <v>460</v>
      </c>
      <c r="E196" s="284">
        <v>3500000</v>
      </c>
      <c r="G196" s="226"/>
    </row>
    <row r="197" spans="1:7" ht="31.5">
      <c r="A197" s="172" t="s">
        <v>221</v>
      </c>
      <c r="B197" s="176">
        <v>706</v>
      </c>
      <c r="C197" s="220" t="s">
        <v>222</v>
      </c>
      <c r="D197" s="220"/>
      <c r="E197" s="284">
        <f>E198</f>
        <v>1047000</v>
      </c>
      <c r="G197" s="226"/>
    </row>
    <row r="198" spans="1:7" ht="24.75" customHeight="1">
      <c r="A198" s="172" t="s">
        <v>465</v>
      </c>
      <c r="B198" s="176">
        <v>706</v>
      </c>
      <c r="C198" s="220" t="s">
        <v>223</v>
      </c>
      <c r="D198" s="220"/>
      <c r="E198" s="284">
        <f>E199</f>
        <v>1047000</v>
      </c>
      <c r="G198" s="226"/>
    </row>
    <row r="199" spans="1:7" ht="31.5">
      <c r="A199" s="172" t="s">
        <v>485</v>
      </c>
      <c r="B199" s="176">
        <v>706</v>
      </c>
      <c r="C199" s="220" t="s">
        <v>223</v>
      </c>
      <c r="D199" s="220" t="s">
        <v>460</v>
      </c>
      <c r="E199" s="284">
        <v>1047000</v>
      </c>
      <c r="G199" s="226"/>
    </row>
    <row r="200" spans="1:7" ht="63">
      <c r="A200" s="172" t="s">
        <v>745</v>
      </c>
      <c r="B200" s="176">
        <v>706</v>
      </c>
      <c r="C200" s="220" t="s">
        <v>546</v>
      </c>
      <c r="D200" s="220"/>
      <c r="E200" s="284">
        <v>0</v>
      </c>
      <c r="G200" s="226"/>
    </row>
    <row r="201" spans="1:7" ht="66" customHeight="1">
      <c r="A201" s="172" t="s">
        <v>69</v>
      </c>
      <c r="B201" s="176">
        <v>706</v>
      </c>
      <c r="C201" s="220" t="s">
        <v>746</v>
      </c>
      <c r="D201" s="220"/>
      <c r="E201" s="284">
        <f>E202</f>
        <v>938000</v>
      </c>
      <c r="G201" s="226"/>
    </row>
    <row r="202" spans="1:7" ht="63">
      <c r="A202" s="172" t="s">
        <v>543</v>
      </c>
      <c r="B202" s="176">
        <v>706</v>
      </c>
      <c r="C202" s="220" t="s">
        <v>747</v>
      </c>
      <c r="D202" s="220"/>
      <c r="E202" s="284">
        <f>E203</f>
        <v>938000</v>
      </c>
      <c r="G202" s="226"/>
    </row>
    <row r="203" spans="1:7" ht="31.5">
      <c r="A203" s="172" t="s">
        <v>466</v>
      </c>
      <c r="B203" s="176">
        <v>706</v>
      </c>
      <c r="C203" s="220" t="s">
        <v>747</v>
      </c>
      <c r="D203" s="220" t="s">
        <v>467</v>
      </c>
      <c r="E203" s="284">
        <v>938000</v>
      </c>
      <c r="G203" s="226"/>
    </row>
    <row r="204" spans="1:7" ht="31.5">
      <c r="A204" s="210" t="s">
        <v>108</v>
      </c>
      <c r="B204" s="389">
        <v>706</v>
      </c>
      <c r="C204" s="218" t="s">
        <v>224</v>
      </c>
      <c r="D204" s="218"/>
      <c r="E204" s="290">
        <f>E205+E210+E220+E236+E234+E239</f>
        <v>100756765.34</v>
      </c>
      <c r="G204" s="226"/>
    </row>
    <row r="205" spans="1:7" ht="31.5">
      <c r="A205" s="172" t="s">
        <v>225</v>
      </c>
      <c r="B205" s="176">
        <v>706</v>
      </c>
      <c r="C205" s="220" t="s">
        <v>226</v>
      </c>
      <c r="D205" s="220"/>
      <c r="E205" s="284">
        <f>E206</f>
        <v>4548000</v>
      </c>
      <c r="G205" s="226"/>
    </row>
    <row r="206" spans="1:7" ht="15.75">
      <c r="A206" s="172" t="s">
        <v>486</v>
      </c>
      <c r="B206" s="176">
        <v>706</v>
      </c>
      <c r="C206" s="220" t="s">
        <v>227</v>
      </c>
      <c r="D206" s="220"/>
      <c r="E206" s="284">
        <f>E207+E208+E209</f>
        <v>4548000</v>
      </c>
      <c r="G206" s="226"/>
    </row>
    <row r="207" spans="1:7" ht="47.25">
      <c r="A207" s="172" t="s">
        <v>458</v>
      </c>
      <c r="B207" s="176">
        <v>706</v>
      </c>
      <c r="C207" s="220" t="s">
        <v>227</v>
      </c>
      <c r="D207" s="220" t="s">
        <v>459</v>
      </c>
      <c r="E207" s="284">
        <v>3729589.21</v>
      </c>
      <c r="G207" s="226"/>
    </row>
    <row r="208" spans="1:7" ht="31.5">
      <c r="A208" s="172" t="s">
        <v>485</v>
      </c>
      <c r="B208" s="176">
        <v>706</v>
      </c>
      <c r="C208" s="220" t="s">
        <v>227</v>
      </c>
      <c r="D208" s="220" t="s">
        <v>460</v>
      </c>
      <c r="E208" s="284">
        <v>567410.79</v>
      </c>
      <c r="G208" s="226"/>
    </row>
    <row r="209" spans="1:7" ht="15.75">
      <c r="A209" s="172" t="s">
        <v>461</v>
      </c>
      <c r="B209" s="176">
        <v>706</v>
      </c>
      <c r="C209" s="220" t="s">
        <v>227</v>
      </c>
      <c r="D209" s="220" t="s">
        <v>462</v>
      </c>
      <c r="E209" s="284">
        <v>251000</v>
      </c>
      <c r="G209" s="226"/>
    </row>
    <row r="210" spans="1:7" ht="47.25">
      <c r="A210" s="172" t="s">
        <v>488</v>
      </c>
      <c r="B210" s="176">
        <v>706</v>
      </c>
      <c r="C210" s="220" t="s">
        <v>228</v>
      </c>
      <c r="D210" s="220"/>
      <c r="E210" s="284">
        <f>E211+E216+E218</f>
        <v>83399846.84</v>
      </c>
      <c r="G210" s="226"/>
    </row>
    <row r="211" spans="1:7" ht="15.75">
      <c r="A211" s="172" t="s">
        <v>486</v>
      </c>
      <c r="B211" s="176">
        <v>706</v>
      </c>
      <c r="C211" s="220" t="s">
        <v>229</v>
      </c>
      <c r="D211" s="220"/>
      <c r="E211" s="284">
        <f>E212+E213+E215+E214</f>
        <v>79818296.84</v>
      </c>
      <c r="G211" s="226"/>
    </row>
    <row r="212" spans="1:7" ht="47.25">
      <c r="A212" s="172" t="s">
        <v>458</v>
      </c>
      <c r="B212" s="176">
        <v>706</v>
      </c>
      <c r="C212" s="220" t="s">
        <v>229</v>
      </c>
      <c r="D212" s="220" t="s">
        <v>459</v>
      </c>
      <c r="E212" s="284">
        <v>57782450</v>
      </c>
      <c r="G212" s="226"/>
    </row>
    <row r="213" spans="1:7" ht="31.5">
      <c r="A213" s="172" t="s">
        <v>485</v>
      </c>
      <c r="B213" s="176">
        <v>706</v>
      </c>
      <c r="C213" s="220" t="s">
        <v>229</v>
      </c>
      <c r="D213" s="220" t="s">
        <v>460</v>
      </c>
      <c r="E213" s="284">
        <v>21344846.84</v>
      </c>
      <c r="G213" s="226"/>
    </row>
    <row r="214" spans="1:7" ht="15.75">
      <c r="A214" s="172" t="s">
        <v>471</v>
      </c>
      <c r="B214" s="176">
        <v>706</v>
      </c>
      <c r="C214" s="220" t="s">
        <v>229</v>
      </c>
      <c r="D214" s="220" t="s">
        <v>470</v>
      </c>
      <c r="E214" s="284">
        <v>40000</v>
      </c>
      <c r="G214" s="226"/>
    </row>
    <row r="215" spans="1:7" ht="15.75">
      <c r="A215" s="172" t="s">
        <v>461</v>
      </c>
      <c r="B215" s="176">
        <v>706</v>
      </c>
      <c r="C215" s="220" t="s">
        <v>229</v>
      </c>
      <c r="D215" s="220" t="s">
        <v>462</v>
      </c>
      <c r="E215" s="284">
        <v>651000</v>
      </c>
      <c r="G215" s="226"/>
    </row>
    <row r="216" spans="1:7" ht="31.5">
      <c r="A216" s="172" t="s">
        <v>32</v>
      </c>
      <c r="B216" s="176">
        <v>706</v>
      </c>
      <c r="C216" s="220" t="s">
        <v>230</v>
      </c>
      <c r="D216" s="220"/>
      <c r="E216" s="284">
        <f>E217</f>
        <v>3281550</v>
      </c>
      <c r="G216" s="226"/>
    </row>
    <row r="217" spans="1:7" ht="47.25">
      <c r="A217" s="172" t="s">
        <v>458</v>
      </c>
      <c r="B217" s="176">
        <v>706</v>
      </c>
      <c r="C217" s="220" t="s">
        <v>230</v>
      </c>
      <c r="D217" s="220" t="s">
        <v>459</v>
      </c>
      <c r="E217" s="284">
        <v>3281550</v>
      </c>
      <c r="G217" s="226"/>
    </row>
    <row r="218" spans="1:7" ht="31.5">
      <c r="A218" s="172" t="s">
        <v>1161</v>
      </c>
      <c r="B218" s="176">
        <v>706</v>
      </c>
      <c r="C218" s="220" t="s">
        <v>1160</v>
      </c>
      <c r="D218" s="220"/>
      <c r="E218" s="284">
        <f>E219</f>
        <v>300000</v>
      </c>
      <c r="G218" s="226"/>
    </row>
    <row r="219" spans="1:7" ht="31.5">
      <c r="A219" s="172" t="s">
        <v>485</v>
      </c>
      <c r="B219" s="176">
        <v>706</v>
      </c>
      <c r="C219" s="220" t="s">
        <v>1160</v>
      </c>
      <c r="D219" s="220" t="s">
        <v>460</v>
      </c>
      <c r="E219" s="284">
        <v>300000</v>
      </c>
      <c r="G219" s="226"/>
    </row>
    <row r="220" spans="1:7" ht="34.5" customHeight="1">
      <c r="A220" s="172" t="s">
        <v>490</v>
      </c>
      <c r="B220" s="176">
        <v>706</v>
      </c>
      <c r="C220" s="220" t="s">
        <v>231</v>
      </c>
      <c r="D220" s="220"/>
      <c r="E220" s="284">
        <f>E221+E225+E228+E231+E223</f>
        <v>10057900</v>
      </c>
      <c r="G220" s="226"/>
    </row>
    <row r="221" spans="1:7" ht="31.5">
      <c r="A221" s="172" t="s">
        <v>493</v>
      </c>
      <c r="B221" s="176">
        <v>706</v>
      </c>
      <c r="C221" s="220" t="s">
        <v>232</v>
      </c>
      <c r="D221" s="220"/>
      <c r="E221" s="284">
        <f>E222</f>
        <v>2265100</v>
      </c>
      <c r="G221" s="226"/>
    </row>
    <row r="222" spans="1:7" ht="15.75">
      <c r="A222" s="172" t="s">
        <v>361</v>
      </c>
      <c r="B222" s="176">
        <v>706</v>
      </c>
      <c r="C222" s="220" t="s">
        <v>232</v>
      </c>
      <c r="D222" s="220" t="s">
        <v>469</v>
      </c>
      <c r="E222" s="284">
        <v>2265100</v>
      </c>
      <c r="G222" s="226"/>
    </row>
    <row r="223" spans="1:7" ht="47.25">
      <c r="A223" s="172" t="s">
        <v>677</v>
      </c>
      <c r="B223" s="176">
        <v>706</v>
      </c>
      <c r="C223" s="220" t="s">
        <v>678</v>
      </c>
      <c r="D223" s="220"/>
      <c r="E223" s="284">
        <f>E224</f>
        <v>44800</v>
      </c>
      <c r="G223" s="226"/>
    </row>
    <row r="224" spans="1:7" ht="31.5">
      <c r="A224" s="172" t="s">
        <v>485</v>
      </c>
      <c r="B224" s="176">
        <v>706</v>
      </c>
      <c r="C224" s="220" t="s">
        <v>678</v>
      </c>
      <c r="D224" s="220" t="s">
        <v>460</v>
      </c>
      <c r="E224" s="284">
        <v>44800</v>
      </c>
      <c r="G224" s="226"/>
    </row>
    <row r="225" spans="1:7" ht="31.5">
      <c r="A225" s="172" t="s">
        <v>489</v>
      </c>
      <c r="B225" s="176">
        <v>706</v>
      </c>
      <c r="C225" s="220" t="s">
        <v>235</v>
      </c>
      <c r="D225" s="220"/>
      <c r="E225" s="284">
        <f>E226+E227</f>
        <v>4748900</v>
      </c>
      <c r="G225" s="226"/>
    </row>
    <row r="226" spans="1:7" ht="47.25">
      <c r="A226" s="172" t="s">
        <v>458</v>
      </c>
      <c r="B226" s="176">
        <v>706</v>
      </c>
      <c r="C226" s="220" t="s">
        <v>235</v>
      </c>
      <c r="D226" s="220" t="s">
        <v>459</v>
      </c>
      <c r="E226" s="284">
        <v>4038859.43</v>
      </c>
      <c r="G226" s="226"/>
    </row>
    <row r="227" spans="1:7" ht="31.5">
      <c r="A227" s="172" t="s">
        <v>485</v>
      </c>
      <c r="B227" s="176">
        <v>706</v>
      </c>
      <c r="C227" s="220" t="s">
        <v>235</v>
      </c>
      <c r="D227" s="220" t="s">
        <v>460</v>
      </c>
      <c r="E227" s="284">
        <v>710040.57</v>
      </c>
      <c r="G227" s="226"/>
    </row>
    <row r="228" spans="1:7" ht="47.25">
      <c r="A228" s="172" t="s">
        <v>491</v>
      </c>
      <c r="B228" s="176">
        <v>706</v>
      </c>
      <c r="C228" s="220" t="s">
        <v>233</v>
      </c>
      <c r="D228" s="220"/>
      <c r="E228" s="284">
        <f>E229+E230</f>
        <v>1329700</v>
      </c>
      <c r="G228" s="226"/>
    </row>
    <row r="229" spans="1:7" ht="47.25">
      <c r="A229" s="172" t="s">
        <v>458</v>
      </c>
      <c r="B229" s="176">
        <v>706</v>
      </c>
      <c r="C229" s="220" t="s">
        <v>233</v>
      </c>
      <c r="D229" s="220" t="s">
        <v>459</v>
      </c>
      <c r="E229" s="284">
        <v>1222793.18</v>
      </c>
      <c r="G229" s="226"/>
    </row>
    <row r="230" spans="1:7" ht="31.5">
      <c r="A230" s="172" t="s">
        <v>485</v>
      </c>
      <c r="B230" s="176">
        <v>706</v>
      </c>
      <c r="C230" s="220" t="s">
        <v>233</v>
      </c>
      <c r="D230" s="220" t="s">
        <v>460</v>
      </c>
      <c r="E230" s="284">
        <v>106906.82</v>
      </c>
      <c r="G230" s="226"/>
    </row>
    <row r="231" spans="1:7" ht="33" customHeight="1">
      <c r="A231" s="172" t="s">
        <v>492</v>
      </c>
      <c r="B231" s="176">
        <v>706</v>
      </c>
      <c r="C231" s="220" t="s">
        <v>234</v>
      </c>
      <c r="D231" s="220"/>
      <c r="E231" s="284">
        <f>E232+E233</f>
        <v>1669400</v>
      </c>
      <c r="G231" s="226"/>
    </row>
    <row r="232" spans="1:7" ht="47.25">
      <c r="A232" s="172" t="s">
        <v>458</v>
      </c>
      <c r="B232" s="176">
        <v>706</v>
      </c>
      <c r="C232" s="220" t="s">
        <v>234</v>
      </c>
      <c r="D232" s="220" t="s">
        <v>459</v>
      </c>
      <c r="E232" s="284">
        <v>1567198.6</v>
      </c>
      <c r="G232" s="226"/>
    </row>
    <row r="233" spans="1:7" ht="31.5">
      <c r="A233" s="172" t="s">
        <v>485</v>
      </c>
      <c r="B233" s="176">
        <v>706</v>
      </c>
      <c r="C233" s="220" t="s">
        <v>234</v>
      </c>
      <c r="D233" s="220" t="s">
        <v>460</v>
      </c>
      <c r="E233" s="284">
        <v>102201.4</v>
      </c>
      <c r="G233" s="226"/>
    </row>
    <row r="234" spans="1:7" ht="31.5">
      <c r="A234" s="172" t="s">
        <v>741</v>
      </c>
      <c r="B234" s="176">
        <v>706</v>
      </c>
      <c r="C234" s="220" t="s">
        <v>679</v>
      </c>
      <c r="D234" s="220"/>
      <c r="E234" s="284">
        <v>0</v>
      </c>
      <c r="G234" s="226"/>
    </row>
    <row r="235" spans="1:7" ht="31.5">
      <c r="A235" s="172" t="s">
        <v>744</v>
      </c>
      <c r="B235" s="176">
        <v>706</v>
      </c>
      <c r="C235" s="220" t="s">
        <v>547</v>
      </c>
      <c r="D235" s="220"/>
      <c r="E235" s="284">
        <v>0</v>
      </c>
      <c r="G235" s="226"/>
    </row>
    <row r="236" spans="1:7" ht="31.5">
      <c r="A236" s="172" t="s">
        <v>742</v>
      </c>
      <c r="B236" s="176">
        <v>706</v>
      </c>
      <c r="C236" s="220" t="s">
        <v>696</v>
      </c>
      <c r="D236" s="220"/>
      <c r="E236" s="284">
        <f>E237</f>
        <v>1469257.8</v>
      </c>
      <c r="G236" s="226"/>
    </row>
    <row r="237" spans="1:7" ht="15.75">
      <c r="A237" s="172" t="s">
        <v>113</v>
      </c>
      <c r="B237" s="176">
        <v>706</v>
      </c>
      <c r="C237" s="220" t="s">
        <v>743</v>
      </c>
      <c r="D237" s="220"/>
      <c r="E237" s="284">
        <f>E238</f>
        <v>1469257.8</v>
      </c>
      <c r="G237" s="226"/>
    </row>
    <row r="238" spans="1:7" ht="15.75">
      <c r="A238" s="172" t="s">
        <v>471</v>
      </c>
      <c r="B238" s="176">
        <v>706</v>
      </c>
      <c r="C238" s="220" t="s">
        <v>743</v>
      </c>
      <c r="D238" s="220" t="s">
        <v>470</v>
      </c>
      <c r="E238" s="284">
        <v>1469257.8</v>
      </c>
      <c r="G238" s="226"/>
    </row>
    <row r="239" spans="1:7" ht="31.5">
      <c r="A239" s="172" t="s">
        <v>733</v>
      </c>
      <c r="B239" s="176">
        <v>706</v>
      </c>
      <c r="C239" s="220" t="s">
        <v>767</v>
      </c>
      <c r="D239" s="220"/>
      <c r="E239" s="284">
        <f>E241</f>
        <v>1281760.7</v>
      </c>
      <c r="G239" s="226"/>
    </row>
    <row r="240" spans="1:7" ht="15.75">
      <c r="A240" s="172" t="s">
        <v>734</v>
      </c>
      <c r="B240" s="176">
        <v>706</v>
      </c>
      <c r="C240" s="220" t="s">
        <v>768</v>
      </c>
      <c r="D240" s="220"/>
      <c r="E240" s="284">
        <f>E241</f>
        <v>1281760.7</v>
      </c>
      <c r="G240" s="226"/>
    </row>
    <row r="241" spans="1:7" ht="31.5">
      <c r="A241" s="172" t="s">
        <v>485</v>
      </c>
      <c r="B241" s="176">
        <v>706</v>
      </c>
      <c r="C241" s="220" t="s">
        <v>768</v>
      </c>
      <c r="D241" s="220" t="s">
        <v>460</v>
      </c>
      <c r="E241" s="284">
        <v>1281760.7</v>
      </c>
      <c r="G241" s="226"/>
    </row>
    <row r="242" spans="1:7" ht="63">
      <c r="A242" s="210" t="s">
        <v>236</v>
      </c>
      <c r="B242" s="389">
        <v>706</v>
      </c>
      <c r="C242" s="218" t="s">
        <v>237</v>
      </c>
      <c r="D242" s="218"/>
      <c r="E242" s="290">
        <f>E259+E262+E290+E301+E317+E324+E250+E279+E243+E255</f>
        <v>342681519.57</v>
      </c>
      <c r="G242" s="226"/>
    </row>
    <row r="243" spans="1:7" ht="15.75">
      <c r="A243" s="172" t="s">
        <v>1194</v>
      </c>
      <c r="B243" s="176">
        <v>706</v>
      </c>
      <c r="C243" s="220" t="s">
        <v>697</v>
      </c>
      <c r="D243" s="220"/>
      <c r="E243" s="284">
        <f>E248+E246+E244</f>
        <v>134042208.57</v>
      </c>
      <c r="G243" s="226"/>
    </row>
    <row r="244" spans="1:7" ht="63">
      <c r="A244" s="172" t="s">
        <v>828</v>
      </c>
      <c r="B244" s="176">
        <v>706</v>
      </c>
      <c r="C244" s="220" t="s">
        <v>869</v>
      </c>
      <c r="D244" s="220"/>
      <c r="E244" s="284">
        <f>E245</f>
        <v>55462100</v>
      </c>
      <c r="G244" s="226"/>
    </row>
    <row r="245" spans="1:7" ht="15.75">
      <c r="A245" s="172" t="s">
        <v>361</v>
      </c>
      <c r="B245" s="176">
        <v>706</v>
      </c>
      <c r="C245" s="220" t="s">
        <v>869</v>
      </c>
      <c r="D245" s="220" t="s">
        <v>469</v>
      </c>
      <c r="E245" s="284">
        <v>55462100</v>
      </c>
      <c r="G245" s="226"/>
    </row>
    <row r="246" spans="1:7" ht="47.25">
      <c r="A246" s="172" t="s">
        <v>829</v>
      </c>
      <c r="B246" s="176">
        <v>706</v>
      </c>
      <c r="C246" s="220" t="s">
        <v>830</v>
      </c>
      <c r="D246" s="220"/>
      <c r="E246" s="284">
        <f>E247</f>
        <v>50000000</v>
      </c>
      <c r="G246" s="226"/>
    </row>
    <row r="247" spans="1:7" ht="15.75">
      <c r="A247" s="172" t="s">
        <v>361</v>
      </c>
      <c r="B247" s="176">
        <v>706</v>
      </c>
      <c r="C247" s="220" t="s">
        <v>830</v>
      </c>
      <c r="D247" s="220" t="s">
        <v>469</v>
      </c>
      <c r="E247" s="284">
        <v>50000000</v>
      </c>
      <c r="G247" s="226"/>
    </row>
    <row r="248" spans="1:7" ht="15.75">
      <c r="A248" s="172" t="s">
        <v>680</v>
      </c>
      <c r="B248" s="176">
        <v>706</v>
      </c>
      <c r="C248" s="220" t="s">
        <v>698</v>
      </c>
      <c r="D248" s="220"/>
      <c r="E248" s="284">
        <f>E249</f>
        <v>28580108.57</v>
      </c>
      <c r="G248" s="226"/>
    </row>
    <row r="249" spans="1:7" ht="15.75">
      <c r="A249" s="172" t="s">
        <v>361</v>
      </c>
      <c r="B249" s="176">
        <v>706</v>
      </c>
      <c r="C249" s="220" t="s">
        <v>698</v>
      </c>
      <c r="D249" s="220" t="s">
        <v>469</v>
      </c>
      <c r="E249" s="284">
        <v>28580108.57</v>
      </c>
      <c r="G249" s="226"/>
    </row>
    <row r="250" spans="1:7" ht="31.5">
      <c r="A250" s="172" t="s">
        <v>500</v>
      </c>
      <c r="B250" s="176">
        <v>706</v>
      </c>
      <c r="C250" s="220" t="s">
        <v>238</v>
      </c>
      <c r="D250" s="220"/>
      <c r="E250" s="284">
        <f>E251+E253</f>
        <v>12040228</v>
      </c>
      <c r="G250" s="226"/>
    </row>
    <row r="251" spans="1:7" ht="15.75">
      <c r="A251" s="172" t="s">
        <v>513</v>
      </c>
      <c r="B251" s="176">
        <v>706</v>
      </c>
      <c r="C251" s="220" t="s">
        <v>702</v>
      </c>
      <c r="D251" s="220"/>
      <c r="E251" s="284">
        <f>E252</f>
        <v>10040228</v>
      </c>
      <c r="G251" s="226"/>
    </row>
    <row r="252" spans="1:7" ht="31.5">
      <c r="A252" s="172" t="s">
        <v>314</v>
      </c>
      <c r="B252" s="176">
        <v>706</v>
      </c>
      <c r="C252" s="220" t="s">
        <v>702</v>
      </c>
      <c r="D252" s="220" t="s">
        <v>473</v>
      </c>
      <c r="E252" s="284">
        <v>10040228</v>
      </c>
      <c r="G252" s="226"/>
    </row>
    <row r="253" spans="1:7" ht="33.75" customHeight="1">
      <c r="A253" s="172" t="s">
        <v>314</v>
      </c>
      <c r="B253" s="176">
        <v>706</v>
      </c>
      <c r="C253" s="220" t="s">
        <v>1245</v>
      </c>
      <c r="D253" s="220"/>
      <c r="E253" s="284">
        <f>E254</f>
        <v>2000000</v>
      </c>
      <c r="G253" s="226"/>
    </row>
    <row r="254" spans="1:7" ht="33.75" customHeight="1">
      <c r="A254" s="172" t="s">
        <v>164</v>
      </c>
      <c r="B254" s="176">
        <v>706</v>
      </c>
      <c r="C254" s="220" t="s">
        <v>1245</v>
      </c>
      <c r="D254" s="220" t="s">
        <v>473</v>
      </c>
      <c r="E254" s="284">
        <v>2000000</v>
      </c>
      <c r="G254" s="226"/>
    </row>
    <row r="255" spans="1:7" ht="19.5" customHeight="1">
      <c r="A255" s="172" t="s">
        <v>1241</v>
      </c>
      <c r="B255" s="176">
        <v>706</v>
      </c>
      <c r="C255" s="220" t="s">
        <v>1242</v>
      </c>
      <c r="D255" s="220"/>
      <c r="E255" s="284">
        <f>E256</f>
        <v>806525.48</v>
      </c>
      <c r="G255" s="226"/>
    </row>
    <row r="256" spans="1:7" ht="20.25" customHeight="1">
      <c r="A256" s="172" t="s">
        <v>1243</v>
      </c>
      <c r="B256" s="176">
        <v>706</v>
      </c>
      <c r="C256" s="220" t="s">
        <v>1244</v>
      </c>
      <c r="D256" s="220"/>
      <c r="E256" s="284">
        <f>E258+E257</f>
        <v>806525.48</v>
      </c>
      <c r="G256" s="226"/>
    </row>
    <row r="257" spans="1:7" ht="36.75" customHeight="1">
      <c r="A257" s="172" t="s">
        <v>485</v>
      </c>
      <c r="B257" s="176">
        <v>706</v>
      </c>
      <c r="C257" s="220" t="s">
        <v>1244</v>
      </c>
      <c r="D257" s="220" t="s">
        <v>460</v>
      </c>
      <c r="E257" s="284">
        <v>126525.48</v>
      </c>
      <c r="G257" s="226"/>
    </row>
    <row r="258" spans="1:7" ht="20.25" customHeight="1">
      <c r="A258" s="172" t="s">
        <v>361</v>
      </c>
      <c r="B258" s="176">
        <v>706</v>
      </c>
      <c r="C258" s="220" t="s">
        <v>1244</v>
      </c>
      <c r="D258" s="220" t="s">
        <v>469</v>
      </c>
      <c r="E258" s="284">
        <v>680000</v>
      </c>
      <c r="G258" s="226"/>
    </row>
    <row r="259" spans="1:7" ht="63">
      <c r="A259" s="172" t="s">
        <v>497</v>
      </c>
      <c r="B259" s="176">
        <v>706</v>
      </c>
      <c r="C259" s="220" t="s">
        <v>239</v>
      </c>
      <c r="D259" s="220"/>
      <c r="E259" s="284">
        <f>E260</f>
        <v>22726943.26</v>
      </c>
      <c r="G259" s="226"/>
    </row>
    <row r="260" spans="1:7" ht="31.5">
      <c r="A260" s="172" t="s">
        <v>314</v>
      </c>
      <c r="B260" s="176">
        <v>706</v>
      </c>
      <c r="C260" s="220" t="s">
        <v>315</v>
      </c>
      <c r="D260" s="220"/>
      <c r="E260" s="284">
        <f>E261</f>
        <v>22726943.26</v>
      </c>
      <c r="G260" s="226"/>
    </row>
    <row r="261" spans="1:7" ht="31.5">
      <c r="A261" s="172" t="s">
        <v>164</v>
      </c>
      <c r="B261" s="176">
        <v>706</v>
      </c>
      <c r="C261" s="220" t="s">
        <v>315</v>
      </c>
      <c r="D261" s="220" t="s">
        <v>473</v>
      </c>
      <c r="E261" s="284">
        <v>22726943.26</v>
      </c>
      <c r="G261" s="399"/>
    </row>
    <row r="262" spans="1:7" ht="31.5">
      <c r="A262" s="172" t="s">
        <v>852</v>
      </c>
      <c r="B262" s="176">
        <v>706</v>
      </c>
      <c r="C262" s="220" t="s">
        <v>240</v>
      </c>
      <c r="D262" s="220"/>
      <c r="E262" s="284">
        <f>E271+E274+E265+E263+E269+E267+E276</f>
        <v>37804678.410000004</v>
      </c>
      <c r="G262" s="226"/>
    </row>
    <row r="263" spans="1:7" ht="36.75" customHeight="1">
      <c r="A263" s="172" t="s">
        <v>1251</v>
      </c>
      <c r="B263" s="176">
        <v>706</v>
      </c>
      <c r="C263" s="220" t="s">
        <v>1252</v>
      </c>
      <c r="D263" s="220"/>
      <c r="E263" s="284">
        <f>E264</f>
        <v>2630000</v>
      </c>
      <c r="G263" s="226"/>
    </row>
    <row r="264" spans="1:7" ht="15.75">
      <c r="A264" s="172" t="s">
        <v>361</v>
      </c>
      <c r="B264" s="176">
        <v>706</v>
      </c>
      <c r="C264" s="220" t="s">
        <v>1252</v>
      </c>
      <c r="D264" s="220" t="s">
        <v>469</v>
      </c>
      <c r="E264" s="284">
        <v>2630000</v>
      </c>
      <c r="G264" s="226"/>
    </row>
    <row r="265" spans="1:7" ht="31.5">
      <c r="A265" s="172" t="s">
        <v>1235</v>
      </c>
      <c r="B265" s="176">
        <v>706</v>
      </c>
      <c r="C265" s="220" t="s">
        <v>1253</v>
      </c>
      <c r="D265" s="220"/>
      <c r="E265" s="284">
        <f>E266</f>
        <v>1780000</v>
      </c>
      <c r="G265" s="226"/>
    </row>
    <row r="266" spans="1:7" ht="15.75">
      <c r="A266" s="172" t="s">
        <v>361</v>
      </c>
      <c r="B266" s="176">
        <v>706</v>
      </c>
      <c r="C266" s="220" t="s">
        <v>1253</v>
      </c>
      <c r="D266" s="220" t="s">
        <v>469</v>
      </c>
      <c r="E266" s="284">
        <v>1780000</v>
      </c>
      <c r="G266" s="226"/>
    </row>
    <row r="267" spans="1:7" ht="47.25">
      <c r="A267" s="172" t="s">
        <v>1345</v>
      </c>
      <c r="B267" s="176">
        <v>706</v>
      </c>
      <c r="C267" s="220" t="s">
        <v>1346</v>
      </c>
      <c r="D267" s="220"/>
      <c r="E267" s="284">
        <f>E268</f>
        <v>10037735.85</v>
      </c>
      <c r="G267" s="226"/>
    </row>
    <row r="268" spans="1:7" ht="15.75">
      <c r="A268" s="172" t="s">
        <v>361</v>
      </c>
      <c r="B268" s="176">
        <v>706</v>
      </c>
      <c r="C268" s="220" t="s">
        <v>1346</v>
      </c>
      <c r="D268" s="220" t="s">
        <v>469</v>
      </c>
      <c r="E268" s="284">
        <v>10037735.85</v>
      </c>
      <c r="G268" s="226"/>
    </row>
    <row r="269" spans="1:7" ht="15.75">
      <c r="A269" s="172" t="s">
        <v>1343</v>
      </c>
      <c r="B269" s="176">
        <v>706</v>
      </c>
      <c r="C269" s="220" t="s">
        <v>1344</v>
      </c>
      <c r="D269" s="220"/>
      <c r="E269" s="284">
        <f>E270</f>
        <v>5708039.82</v>
      </c>
      <c r="G269" s="226"/>
    </row>
    <row r="270" spans="1:7" ht="15.75">
      <c r="A270" s="172" t="s">
        <v>361</v>
      </c>
      <c r="B270" s="176">
        <v>706</v>
      </c>
      <c r="C270" s="220" t="s">
        <v>1344</v>
      </c>
      <c r="D270" s="220" t="s">
        <v>469</v>
      </c>
      <c r="E270" s="284">
        <v>5708039.82</v>
      </c>
      <c r="G270" s="226"/>
    </row>
    <row r="271" spans="1:7" ht="15.75">
      <c r="A271" s="172" t="s">
        <v>813</v>
      </c>
      <c r="B271" s="176">
        <v>706</v>
      </c>
      <c r="C271" s="220" t="s">
        <v>814</v>
      </c>
      <c r="D271" s="220"/>
      <c r="E271" s="284">
        <f>E272+E273</f>
        <v>9048902.74</v>
      </c>
      <c r="G271" s="226"/>
    </row>
    <row r="272" spans="1:7" ht="31.5">
      <c r="A272" s="172" t="s">
        <v>485</v>
      </c>
      <c r="B272" s="176">
        <v>706</v>
      </c>
      <c r="C272" s="220" t="s">
        <v>814</v>
      </c>
      <c r="D272" s="220" t="s">
        <v>460</v>
      </c>
      <c r="E272" s="284">
        <v>7140200</v>
      </c>
      <c r="G272" s="226"/>
    </row>
    <row r="273" spans="1:7" ht="15.75">
      <c r="A273" s="172" t="s">
        <v>361</v>
      </c>
      <c r="B273" s="176">
        <v>706</v>
      </c>
      <c r="C273" s="220" t="s">
        <v>814</v>
      </c>
      <c r="D273" s="220" t="s">
        <v>469</v>
      </c>
      <c r="E273" s="284">
        <v>1908702.74</v>
      </c>
      <c r="G273" s="226"/>
    </row>
    <row r="274" spans="1:7" ht="63">
      <c r="A274" s="172" t="s">
        <v>1350</v>
      </c>
      <c r="B274" s="176">
        <v>706</v>
      </c>
      <c r="C274" s="220" t="s">
        <v>241</v>
      </c>
      <c r="D274" s="220"/>
      <c r="E274" s="284">
        <f>E275</f>
        <v>8100000</v>
      </c>
      <c r="G274" s="226"/>
    </row>
    <row r="275" spans="1:7" ht="15.75">
      <c r="A275" s="172" t="s">
        <v>361</v>
      </c>
      <c r="B275" s="176">
        <v>706</v>
      </c>
      <c r="C275" s="220" t="s">
        <v>241</v>
      </c>
      <c r="D275" s="220" t="s">
        <v>469</v>
      </c>
      <c r="E275" s="284">
        <v>8100000</v>
      </c>
      <c r="G275" s="226"/>
    </row>
    <row r="276" spans="1:7" ht="47.25">
      <c r="A276" s="172" t="s">
        <v>1411</v>
      </c>
      <c r="B276" s="176">
        <v>706</v>
      </c>
      <c r="C276" s="220" t="s">
        <v>1412</v>
      </c>
      <c r="D276" s="220"/>
      <c r="E276" s="284">
        <f>E277</f>
        <v>500000</v>
      </c>
      <c r="G276" s="226"/>
    </row>
    <row r="277" spans="1:7" ht="15.75">
      <c r="A277" s="172" t="s">
        <v>361</v>
      </c>
      <c r="B277" s="176">
        <v>706</v>
      </c>
      <c r="C277" s="220" t="s">
        <v>1412</v>
      </c>
      <c r="D277" s="220" t="s">
        <v>469</v>
      </c>
      <c r="E277" s="284">
        <v>500000</v>
      </c>
      <c r="G277" s="226"/>
    </row>
    <row r="278" spans="1:7" ht="31.5">
      <c r="A278" s="172" t="s">
        <v>750</v>
      </c>
      <c r="B278" s="176">
        <v>706</v>
      </c>
      <c r="C278" s="220" t="s">
        <v>56</v>
      </c>
      <c r="D278" s="220"/>
      <c r="E278" s="284">
        <v>0</v>
      </c>
      <c r="G278" s="226"/>
    </row>
    <row r="279" spans="1:7" ht="31.5">
      <c r="A279" s="172" t="s">
        <v>242</v>
      </c>
      <c r="B279" s="176">
        <v>706</v>
      </c>
      <c r="C279" s="220" t="s">
        <v>243</v>
      </c>
      <c r="D279" s="220"/>
      <c r="E279" s="284">
        <f>E280+E284+E282+E286+E288</f>
        <v>61095205.5</v>
      </c>
      <c r="G279" s="226"/>
    </row>
    <row r="280" spans="1:7" ht="69" customHeight="1">
      <c r="A280" s="172" t="s">
        <v>683</v>
      </c>
      <c r="B280" s="176">
        <v>706</v>
      </c>
      <c r="C280" s="220" t="s">
        <v>682</v>
      </c>
      <c r="D280" s="220"/>
      <c r="E280" s="284">
        <f>E281</f>
        <v>45346883</v>
      </c>
      <c r="G280" s="226"/>
    </row>
    <row r="281" spans="1:7" ht="15.75">
      <c r="A281" s="172" t="s">
        <v>461</v>
      </c>
      <c r="B281" s="176">
        <v>706</v>
      </c>
      <c r="C281" s="220" t="s">
        <v>682</v>
      </c>
      <c r="D281" s="220" t="s">
        <v>462</v>
      </c>
      <c r="E281" s="284">
        <v>45346883</v>
      </c>
      <c r="G281" s="226"/>
    </row>
    <row r="282" spans="1:7" ht="31.5">
      <c r="A282" s="172" t="s">
        <v>1246</v>
      </c>
      <c r="B282" s="176">
        <v>706</v>
      </c>
      <c r="C282" s="220" t="s">
        <v>1247</v>
      </c>
      <c r="D282" s="220"/>
      <c r="E282" s="284">
        <f>E283</f>
        <v>108147.5</v>
      </c>
      <c r="G282" s="226"/>
    </row>
    <row r="283" spans="1:7" ht="31.5">
      <c r="A283" s="172" t="s">
        <v>164</v>
      </c>
      <c r="B283" s="176">
        <v>706</v>
      </c>
      <c r="C283" s="220" t="s">
        <v>1247</v>
      </c>
      <c r="D283" s="220" t="s">
        <v>473</v>
      </c>
      <c r="E283" s="284">
        <v>108147.5</v>
      </c>
      <c r="G283" s="226"/>
    </row>
    <row r="284" spans="1:7" ht="47.25">
      <c r="A284" s="172" t="s">
        <v>826</v>
      </c>
      <c r="B284" s="176">
        <v>706</v>
      </c>
      <c r="C284" s="220" t="s">
        <v>827</v>
      </c>
      <c r="D284" s="220"/>
      <c r="E284" s="284">
        <f>E285</f>
        <v>2248175</v>
      </c>
      <c r="G284" s="226"/>
    </row>
    <row r="285" spans="1:7" ht="31.5">
      <c r="A285" s="172" t="s">
        <v>485</v>
      </c>
      <c r="B285" s="176">
        <v>706</v>
      </c>
      <c r="C285" s="220" t="s">
        <v>827</v>
      </c>
      <c r="D285" s="220" t="s">
        <v>460</v>
      </c>
      <c r="E285" s="284">
        <v>2248175</v>
      </c>
      <c r="G285" s="226"/>
    </row>
    <row r="286" spans="1:7" ht="31.5">
      <c r="A286" s="172" t="s">
        <v>314</v>
      </c>
      <c r="B286" s="176">
        <v>706</v>
      </c>
      <c r="C286" s="220" t="s">
        <v>1248</v>
      </c>
      <c r="D286" s="220"/>
      <c r="E286" s="284">
        <f>E287</f>
        <v>12692000</v>
      </c>
      <c r="G286" s="226"/>
    </row>
    <row r="287" spans="1:7" ht="31.5">
      <c r="A287" s="172" t="s">
        <v>164</v>
      </c>
      <c r="B287" s="176">
        <v>706</v>
      </c>
      <c r="C287" s="220" t="s">
        <v>1248</v>
      </c>
      <c r="D287" s="220" t="s">
        <v>473</v>
      </c>
      <c r="E287" s="284">
        <v>12692000</v>
      </c>
      <c r="G287" s="226"/>
    </row>
    <row r="288" spans="1:7" ht="47.25">
      <c r="A288" s="172" t="s">
        <v>1415</v>
      </c>
      <c r="B288" s="176">
        <v>706</v>
      </c>
      <c r="C288" s="220" t="s">
        <v>1416</v>
      </c>
      <c r="D288" s="220"/>
      <c r="E288" s="284">
        <f>E289</f>
        <v>700000</v>
      </c>
      <c r="G288" s="226"/>
    </row>
    <row r="289" spans="1:7" ht="15.75">
      <c r="A289" s="172" t="s">
        <v>461</v>
      </c>
      <c r="B289" s="176">
        <v>706</v>
      </c>
      <c r="C289" s="220" t="s">
        <v>1416</v>
      </c>
      <c r="D289" s="220" t="s">
        <v>462</v>
      </c>
      <c r="E289" s="284">
        <v>700000</v>
      </c>
      <c r="G289" s="226"/>
    </row>
    <row r="290" spans="1:7" ht="47.25">
      <c r="A290" s="172" t="s">
        <v>244</v>
      </c>
      <c r="B290" s="176">
        <v>706</v>
      </c>
      <c r="C290" s="220" t="s">
        <v>245</v>
      </c>
      <c r="D290" s="220"/>
      <c r="E290" s="284">
        <f>E291+E293+E295+E297+E299</f>
        <v>39573965.06</v>
      </c>
      <c r="G290" s="226"/>
    </row>
    <row r="291" spans="1:7" ht="15.75">
      <c r="A291" s="172" t="s">
        <v>545</v>
      </c>
      <c r="B291" s="176">
        <v>706</v>
      </c>
      <c r="C291" s="220" t="s">
        <v>544</v>
      </c>
      <c r="D291" s="220"/>
      <c r="E291" s="284">
        <f>E292</f>
        <v>10339015.06</v>
      </c>
      <c r="G291" s="226"/>
    </row>
    <row r="292" spans="1:7" ht="15.75">
      <c r="A292" s="172" t="s">
        <v>471</v>
      </c>
      <c r="B292" s="176">
        <v>706</v>
      </c>
      <c r="C292" s="220" t="s">
        <v>544</v>
      </c>
      <c r="D292" s="220" t="s">
        <v>470</v>
      </c>
      <c r="E292" s="284">
        <v>10339015.06</v>
      </c>
      <c r="G292" s="226"/>
    </row>
    <row r="293" spans="1:7" ht="47.25">
      <c r="A293" s="172" t="s">
        <v>707</v>
      </c>
      <c r="B293" s="176">
        <v>706</v>
      </c>
      <c r="C293" s="220" t="s">
        <v>70</v>
      </c>
      <c r="D293" s="220"/>
      <c r="E293" s="284">
        <f>E294</f>
        <v>8284720</v>
      </c>
      <c r="G293" s="226"/>
    </row>
    <row r="294" spans="1:7" ht="31.5">
      <c r="A294" s="172" t="s">
        <v>164</v>
      </c>
      <c r="B294" s="176">
        <v>706</v>
      </c>
      <c r="C294" s="220" t="s">
        <v>70</v>
      </c>
      <c r="D294" s="220" t="s">
        <v>473</v>
      </c>
      <c r="E294" s="284">
        <v>8284720</v>
      </c>
      <c r="G294" s="226"/>
    </row>
    <row r="295" spans="1:7" ht="63">
      <c r="A295" s="172" t="s">
        <v>407</v>
      </c>
      <c r="B295" s="176">
        <v>706</v>
      </c>
      <c r="C295" s="220" t="s">
        <v>246</v>
      </c>
      <c r="D295" s="220"/>
      <c r="E295" s="284">
        <f>E296</f>
        <v>300000</v>
      </c>
      <c r="G295" s="226"/>
    </row>
    <row r="296" spans="1:7" ht="15.75">
      <c r="A296" s="172" t="s">
        <v>471</v>
      </c>
      <c r="B296" s="176">
        <v>706</v>
      </c>
      <c r="C296" s="220" t="s">
        <v>246</v>
      </c>
      <c r="D296" s="220" t="s">
        <v>470</v>
      </c>
      <c r="E296" s="284">
        <v>300000</v>
      </c>
      <c r="G296" s="226"/>
    </row>
    <row r="297" spans="1:7" ht="78.75">
      <c r="A297" s="172" t="s">
        <v>689</v>
      </c>
      <c r="B297" s="176">
        <v>706</v>
      </c>
      <c r="C297" s="220" t="s">
        <v>690</v>
      </c>
      <c r="D297" s="220"/>
      <c r="E297" s="284">
        <f>E298</f>
        <v>1334850</v>
      </c>
      <c r="G297" s="226"/>
    </row>
    <row r="298" spans="1:7" ht="31.5">
      <c r="A298" s="172" t="s">
        <v>164</v>
      </c>
      <c r="B298" s="176">
        <v>706</v>
      </c>
      <c r="C298" s="220" t="s">
        <v>690</v>
      </c>
      <c r="D298" s="220" t="s">
        <v>473</v>
      </c>
      <c r="E298" s="284">
        <v>1334850</v>
      </c>
      <c r="G298" s="226"/>
    </row>
    <row r="299" spans="1:7" ht="63">
      <c r="A299" s="172" t="s">
        <v>406</v>
      </c>
      <c r="B299" s="176">
        <v>706</v>
      </c>
      <c r="C299" s="220" t="s">
        <v>84</v>
      </c>
      <c r="D299" s="220"/>
      <c r="E299" s="284">
        <f>E300</f>
        <v>19315380</v>
      </c>
      <c r="G299" s="226"/>
    </row>
    <row r="300" spans="1:7" ht="31.5">
      <c r="A300" s="172" t="s">
        <v>164</v>
      </c>
      <c r="B300" s="176">
        <v>706</v>
      </c>
      <c r="C300" s="220" t="s">
        <v>84</v>
      </c>
      <c r="D300" s="220" t="s">
        <v>473</v>
      </c>
      <c r="E300" s="284">
        <v>19315380</v>
      </c>
      <c r="G300" s="226"/>
    </row>
    <row r="301" spans="1:7" ht="31.5">
      <c r="A301" s="172" t="s">
        <v>265</v>
      </c>
      <c r="B301" s="176">
        <v>706</v>
      </c>
      <c r="C301" s="220" t="s">
        <v>266</v>
      </c>
      <c r="D301" s="220"/>
      <c r="E301" s="284">
        <f>E307+E310+E312+E304+E302+E315</f>
        <v>15884262.52</v>
      </c>
      <c r="G301" s="226"/>
    </row>
    <row r="302" spans="1:7" ht="31.5">
      <c r="A302" s="172" t="s">
        <v>1235</v>
      </c>
      <c r="B302" s="176">
        <v>706</v>
      </c>
      <c r="C302" s="220" t="s">
        <v>1249</v>
      </c>
      <c r="D302" s="220"/>
      <c r="E302" s="284">
        <f>E303</f>
        <v>438000</v>
      </c>
      <c r="G302" s="226"/>
    </row>
    <row r="303" spans="1:7" ht="15.75">
      <c r="A303" s="172" t="s">
        <v>361</v>
      </c>
      <c r="B303" s="176">
        <v>706</v>
      </c>
      <c r="C303" s="220" t="s">
        <v>1249</v>
      </c>
      <c r="D303" s="220" t="s">
        <v>469</v>
      </c>
      <c r="E303" s="284">
        <v>438000</v>
      </c>
      <c r="G303" s="226"/>
    </row>
    <row r="304" spans="1:7" ht="15.75">
      <c r="A304" s="172" t="s">
        <v>40</v>
      </c>
      <c r="B304" s="176">
        <v>706</v>
      </c>
      <c r="C304" s="220" t="s">
        <v>38</v>
      </c>
      <c r="D304" s="220"/>
      <c r="E304" s="284">
        <f>E305+E306</f>
        <v>4656260.59</v>
      </c>
      <c r="G304" s="226"/>
    </row>
    <row r="305" spans="1:7" ht="31.5">
      <c r="A305" s="172" t="s">
        <v>485</v>
      </c>
      <c r="B305" s="176">
        <v>706</v>
      </c>
      <c r="C305" s="220" t="s">
        <v>38</v>
      </c>
      <c r="D305" s="220" t="s">
        <v>460</v>
      </c>
      <c r="E305" s="284">
        <v>4215193.59</v>
      </c>
      <c r="G305" s="226"/>
    </row>
    <row r="306" spans="1:7" ht="15.75">
      <c r="A306" s="172" t="s">
        <v>361</v>
      </c>
      <c r="B306" s="176">
        <v>706</v>
      </c>
      <c r="C306" s="220" t="s">
        <v>38</v>
      </c>
      <c r="D306" s="220" t="s">
        <v>469</v>
      </c>
      <c r="E306" s="284">
        <v>441067</v>
      </c>
      <c r="G306" s="226"/>
    </row>
    <row r="307" spans="1:7" ht="31.5">
      <c r="A307" s="172" t="s">
        <v>446</v>
      </c>
      <c r="B307" s="176">
        <v>706</v>
      </c>
      <c r="C307" s="220" t="s">
        <v>48</v>
      </c>
      <c r="D307" s="220"/>
      <c r="E307" s="284">
        <f>E308+E309</f>
        <v>1180001.93</v>
      </c>
      <c r="G307" s="226"/>
    </row>
    <row r="308" spans="1:7" ht="31.5">
      <c r="A308" s="172" t="s">
        <v>485</v>
      </c>
      <c r="B308" s="176">
        <v>706</v>
      </c>
      <c r="C308" s="220" t="s">
        <v>48</v>
      </c>
      <c r="D308" s="220" t="s">
        <v>460</v>
      </c>
      <c r="E308" s="284">
        <v>1180000</v>
      </c>
      <c r="G308" s="226"/>
    </row>
    <row r="309" spans="1:7" ht="15.75">
      <c r="A309" s="172" t="s">
        <v>461</v>
      </c>
      <c r="B309" s="176">
        <v>706</v>
      </c>
      <c r="C309" s="220" t="s">
        <v>48</v>
      </c>
      <c r="D309" s="220" t="s">
        <v>462</v>
      </c>
      <c r="E309" s="284">
        <v>1.93</v>
      </c>
      <c r="G309" s="226"/>
    </row>
    <row r="310" spans="1:7" ht="31.5">
      <c r="A310" s="172" t="s">
        <v>98</v>
      </c>
      <c r="B310" s="176">
        <v>706</v>
      </c>
      <c r="C310" s="220" t="s">
        <v>49</v>
      </c>
      <c r="D310" s="220"/>
      <c r="E310" s="284">
        <f>E311</f>
        <v>500000</v>
      </c>
      <c r="G310" s="226"/>
    </row>
    <row r="311" spans="1:7" s="219" customFormat="1" ht="31.5">
      <c r="A311" s="172" t="s">
        <v>485</v>
      </c>
      <c r="B311" s="176">
        <v>706</v>
      </c>
      <c r="C311" s="220" t="s">
        <v>49</v>
      </c>
      <c r="D311" s="220" t="s">
        <v>460</v>
      </c>
      <c r="E311" s="284">
        <v>500000</v>
      </c>
      <c r="F311" s="345"/>
      <c r="G311" s="226"/>
    </row>
    <row r="312" spans="1:7" s="219" customFormat="1" ht="15.75">
      <c r="A312" s="172" t="s">
        <v>278</v>
      </c>
      <c r="B312" s="176">
        <v>706</v>
      </c>
      <c r="C312" s="220" t="s">
        <v>50</v>
      </c>
      <c r="D312" s="220"/>
      <c r="E312" s="284">
        <f>E313+E314</f>
        <v>8560000</v>
      </c>
      <c r="F312" s="345"/>
      <c r="G312" s="226"/>
    </row>
    <row r="313" spans="1:7" s="219" customFormat="1" ht="31.5">
      <c r="A313" s="172" t="s">
        <v>485</v>
      </c>
      <c r="B313" s="176">
        <v>706</v>
      </c>
      <c r="C313" s="220" t="s">
        <v>50</v>
      </c>
      <c r="D313" s="220" t="s">
        <v>460</v>
      </c>
      <c r="E313" s="284">
        <v>8534910</v>
      </c>
      <c r="F313" s="345"/>
      <c r="G313" s="226"/>
    </row>
    <row r="314" spans="1:7" s="219" customFormat="1" ht="15.75">
      <c r="A314" s="172" t="s">
        <v>461</v>
      </c>
      <c r="B314" s="176">
        <v>706</v>
      </c>
      <c r="C314" s="220" t="s">
        <v>50</v>
      </c>
      <c r="D314" s="220" t="s">
        <v>462</v>
      </c>
      <c r="E314" s="284">
        <v>25090</v>
      </c>
      <c r="F314" s="345"/>
      <c r="G314" s="226"/>
    </row>
    <row r="315" spans="1:7" s="219" customFormat="1" ht="15.75">
      <c r="A315" s="172" t="s">
        <v>1266</v>
      </c>
      <c r="B315" s="176">
        <v>706</v>
      </c>
      <c r="C315" s="220" t="s">
        <v>1267</v>
      </c>
      <c r="D315" s="220"/>
      <c r="E315" s="284">
        <f>E316</f>
        <v>550000</v>
      </c>
      <c r="F315" s="345"/>
      <c r="G315" s="226"/>
    </row>
    <row r="316" spans="1:7" s="219" customFormat="1" ht="15.75">
      <c r="A316" s="172" t="s">
        <v>361</v>
      </c>
      <c r="B316" s="176">
        <v>706</v>
      </c>
      <c r="C316" s="220" t="s">
        <v>1267</v>
      </c>
      <c r="D316" s="220" t="s">
        <v>469</v>
      </c>
      <c r="E316" s="284">
        <v>550000</v>
      </c>
      <c r="F316" s="345"/>
      <c r="G316" s="226"/>
    </row>
    <row r="317" spans="1:7" s="219" customFormat="1" ht="31.5">
      <c r="A317" s="172" t="s">
        <v>47</v>
      </c>
      <c r="B317" s="176">
        <v>706</v>
      </c>
      <c r="C317" s="220" t="s">
        <v>51</v>
      </c>
      <c r="D317" s="220"/>
      <c r="E317" s="284">
        <f>E322+E318+E320</f>
        <v>2184469.77</v>
      </c>
      <c r="F317" s="345"/>
      <c r="G317" s="226"/>
    </row>
    <row r="318" spans="1:7" s="219" customFormat="1" ht="47.25">
      <c r="A318" s="172" t="s">
        <v>817</v>
      </c>
      <c r="B318" s="176">
        <v>706</v>
      </c>
      <c r="C318" s="220" t="s">
        <v>320</v>
      </c>
      <c r="D318" s="220"/>
      <c r="E318" s="284">
        <f>E319</f>
        <v>57700</v>
      </c>
      <c r="F318" s="345"/>
      <c r="G318" s="226"/>
    </row>
    <row r="319" spans="1:7" s="219" customFormat="1" ht="31.5">
      <c r="A319" s="172" t="s">
        <v>485</v>
      </c>
      <c r="B319" s="176">
        <v>706</v>
      </c>
      <c r="C319" s="220" t="s">
        <v>320</v>
      </c>
      <c r="D319" s="220" t="s">
        <v>460</v>
      </c>
      <c r="E319" s="284">
        <v>57700</v>
      </c>
      <c r="F319" s="345"/>
      <c r="G319" s="226"/>
    </row>
    <row r="320" spans="1:7" s="219" customFormat="1" ht="31.5">
      <c r="A320" s="172" t="s">
        <v>865</v>
      </c>
      <c r="B320" s="176">
        <v>706</v>
      </c>
      <c r="C320" s="220" t="s">
        <v>864</v>
      </c>
      <c r="D320" s="220"/>
      <c r="E320" s="284">
        <f>E321</f>
        <v>956800</v>
      </c>
      <c r="F320" s="345"/>
      <c r="G320" s="226"/>
    </row>
    <row r="321" spans="1:7" s="219" customFormat="1" ht="31.5">
      <c r="A321" s="172" t="s">
        <v>485</v>
      </c>
      <c r="B321" s="176">
        <v>706</v>
      </c>
      <c r="C321" s="220" t="s">
        <v>864</v>
      </c>
      <c r="D321" s="220" t="s">
        <v>460</v>
      </c>
      <c r="E321" s="284">
        <v>956800</v>
      </c>
      <c r="F321" s="345"/>
      <c r="G321" s="226"/>
    </row>
    <row r="322" spans="1:7" s="219" customFormat="1" ht="15.75">
      <c r="A322" s="172" t="s">
        <v>316</v>
      </c>
      <c r="B322" s="176">
        <v>706</v>
      </c>
      <c r="C322" s="220" t="s">
        <v>317</v>
      </c>
      <c r="D322" s="220"/>
      <c r="E322" s="284">
        <f>E323</f>
        <v>1169969.77</v>
      </c>
      <c r="F322" s="345"/>
      <c r="G322" s="226"/>
    </row>
    <row r="323" spans="1:7" s="219" customFormat="1" ht="31.5">
      <c r="A323" s="172" t="s">
        <v>485</v>
      </c>
      <c r="B323" s="176">
        <v>706</v>
      </c>
      <c r="C323" s="220" t="s">
        <v>317</v>
      </c>
      <c r="D323" s="220" t="s">
        <v>460</v>
      </c>
      <c r="E323" s="284">
        <v>1169969.77</v>
      </c>
      <c r="F323" s="345"/>
      <c r="G323" s="226"/>
    </row>
    <row r="324" spans="1:7" ht="15.75">
      <c r="A324" s="172" t="s">
        <v>751</v>
      </c>
      <c r="B324" s="176">
        <v>706</v>
      </c>
      <c r="C324" s="220" t="s">
        <v>85</v>
      </c>
      <c r="D324" s="220"/>
      <c r="E324" s="284">
        <f>E325+E328</f>
        <v>16523033</v>
      </c>
      <c r="G324" s="226"/>
    </row>
    <row r="325" spans="1:7" ht="15.75">
      <c r="A325" s="172" t="s">
        <v>86</v>
      </c>
      <c r="B325" s="176">
        <v>706</v>
      </c>
      <c r="C325" s="220" t="s">
        <v>87</v>
      </c>
      <c r="D325" s="220"/>
      <c r="E325" s="284">
        <f>E326</f>
        <v>8723033</v>
      </c>
      <c r="G325" s="226"/>
    </row>
    <row r="326" spans="1:7" ht="31.5">
      <c r="A326" s="172" t="s">
        <v>485</v>
      </c>
      <c r="B326" s="176">
        <v>706</v>
      </c>
      <c r="C326" s="220" t="s">
        <v>87</v>
      </c>
      <c r="D326" s="220" t="s">
        <v>460</v>
      </c>
      <c r="E326" s="284">
        <v>8723033</v>
      </c>
      <c r="G326" s="226"/>
    </row>
    <row r="327" spans="1:7" ht="15.75">
      <c r="A327" s="172" t="s">
        <v>862</v>
      </c>
      <c r="B327" s="176">
        <v>706</v>
      </c>
      <c r="C327" s="220" t="s">
        <v>863</v>
      </c>
      <c r="D327" s="220"/>
      <c r="E327" s="284">
        <f>E328</f>
        <v>7800000</v>
      </c>
      <c r="G327" s="226"/>
    </row>
    <row r="328" spans="1:7" ht="31.5">
      <c r="A328" s="172" t="s">
        <v>466</v>
      </c>
      <c r="B328" s="176">
        <v>706</v>
      </c>
      <c r="C328" s="220" t="s">
        <v>863</v>
      </c>
      <c r="D328" s="220" t="s">
        <v>467</v>
      </c>
      <c r="E328" s="284">
        <v>7800000</v>
      </c>
      <c r="G328" s="226"/>
    </row>
    <row r="329" spans="1:7" ht="47.25">
      <c r="A329" s="210" t="s">
        <v>3</v>
      </c>
      <c r="B329" s="389">
        <v>706</v>
      </c>
      <c r="C329" s="389" t="s">
        <v>247</v>
      </c>
      <c r="D329" s="218"/>
      <c r="E329" s="290">
        <f>E330+E344</f>
        <v>188513514.12</v>
      </c>
      <c r="G329" s="226"/>
    </row>
    <row r="330" spans="1:7" ht="31.5">
      <c r="A330" s="172" t="s">
        <v>498</v>
      </c>
      <c r="B330" s="176">
        <v>706</v>
      </c>
      <c r="C330" s="176" t="s">
        <v>248</v>
      </c>
      <c r="D330" s="220"/>
      <c r="E330" s="284">
        <f>E340+E331+E334+E336+E338</f>
        <v>182813514.12</v>
      </c>
      <c r="G330" s="226"/>
    </row>
    <row r="331" spans="1:7" ht="31.5">
      <c r="A331" s="172" t="s">
        <v>510</v>
      </c>
      <c r="B331" s="176">
        <v>706</v>
      </c>
      <c r="C331" s="220" t="s">
        <v>511</v>
      </c>
      <c r="D331" s="220"/>
      <c r="E331" s="284">
        <f>E332+E333</f>
        <v>81370557.21000001</v>
      </c>
      <c r="G331" s="226"/>
    </row>
    <row r="332" spans="1:7" ht="31.5">
      <c r="A332" s="172" t="s">
        <v>485</v>
      </c>
      <c r="B332" s="176">
        <v>706</v>
      </c>
      <c r="C332" s="220" t="s">
        <v>511</v>
      </c>
      <c r="D332" s="220" t="s">
        <v>460</v>
      </c>
      <c r="E332" s="284">
        <v>69215243.87</v>
      </c>
      <c r="G332" s="226"/>
    </row>
    <row r="333" spans="1:7" ht="15.75">
      <c r="A333" s="172" t="s">
        <v>361</v>
      </c>
      <c r="B333" s="176">
        <v>706</v>
      </c>
      <c r="C333" s="220" t="s">
        <v>511</v>
      </c>
      <c r="D333" s="220" t="s">
        <v>469</v>
      </c>
      <c r="E333" s="284">
        <v>12155313.34</v>
      </c>
      <c r="G333" s="226"/>
    </row>
    <row r="334" spans="1:7" ht="31.5">
      <c r="A334" s="172" t="s">
        <v>1235</v>
      </c>
      <c r="B334" s="176">
        <v>706</v>
      </c>
      <c r="C334" s="220" t="s">
        <v>1236</v>
      </c>
      <c r="D334" s="220"/>
      <c r="E334" s="358">
        <f>E335</f>
        <v>3679000</v>
      </c>
      <c r="G334" s="226"/>
    </row>
    <row r="335" spans="1:7" ht="31.5">
      <c r="A335" s="172" t="s">
        <v>485</v>
      </c>
      <c r="B335" s="176">
        <v>706</v>
      </c>
      <c r="C335" s="220" t="s">
        <v>1236</v>
      </c>
      <c r="D335" s="176">
        <v>200</v>
      </c>
      <c r="E335" s="358">
        <v>3679000</v>
      </c>
      <c r="G335" s="226"/>
    </row>
    <row r="336" spans="1:7" ht="31.5">
      <c r="A336" s="172" t="s">
        <v>1237</v>
      </c>
      <c r="B336" s="176">
        <v>706</v>
      </c>
      <c r="C336" s="220" t="s">
        <v>1238</v>
      </c>
      <c r="D336" s="220"/>
      <c r="E336" s="284">
        <f>E337</f>
        <v>100000</v>
      </c>
      <c r="G336" s="226"/>
    </row>
    <row r="337" spans="1:7" ht="31.5">
      <c r="A337" s="172" t="s">
        <v>485</v>
      </c>
      <c r="B337" s="176">
        <v>706</v>
      </c>
      <c r="C337" s="220" t="s">
        <v>1238</v>
      </c>
      <c r="D337" s="176">
        <v>200</v>
      </c>
      <c r="E337" s="284">
        <v>100000</v>
      </c>
      <c r="G337" s="226"/>
    </row>
    <row r="338" spans="1:7" ht="31.5">
      <c r="A338" s="172" t="s">
        <v>1239</v>
      </c>
      <c r="B338" s="176">
        <v>706</v>
      </c>
      <c r="C338" s="220" t="s">
        <v>1240</v>
      </c>
      <c r="D338" s="220"/>
      <c r="E338" s="284">
        <f>E339</f>
        <v>100000</v>
      </c>
      <c r="G338" s="226"/>
    </row>
    <row r="339" spans="1:7" ht="31.5">
      <c r="A339" s="172" t="s">
        <v>485</v>
      </c>
      <c r="B339" s="176">
        <v>706</v>
      </c>
      <c r="C339" s="220" t="s">
        <v>1240</v>
      </c>
      <c r="D339" s="176">
        <v>200</v>
      </c>
      <c r="E339" s="284">
        <v>100000</v>
      </c>
      <c r="G339" s="226"/>
    </row>
    <row r="340" spans="1:7" ht="15.75">
      <c r="A340" s="172" t="s">
        <v>413</v>
      </c>
      <c r="B340" s="176">
        <v>706</v>
      </c>
      <c r="C340" s="220" t="s">
        <v>249</v>
      </c>
      <c r="D340" s="220"/>
      <c r="E340" s="284">
        <f>E341+E342+E343</f>
        <v>97563956.91</v>
      </c>
      <c r="G340" s="226"/>
    </row>
    <row r="341" spans="1:7" ht="31.5">
      <c r="A341" s="172" t="s">
        <v>485</v>
      </c>
      <c r="B341" s="176">
        <v>706</v>
      </c>
      <c r="C341" s="220" t="s">
        <v>249</v>
      </c>
      <c r="D341" s="220" t="s">
        <v>460</v>
      </c>
      <c r="E341" s="284">
        <v>32856956.91</v>
      </c>
      <c r="G341" s="226"/>
    </row>
    <row r="342" spans="1:7" ht="15.75">
      <c r="A342" s="172" t="s">
        <v>361</v>
      </c>
      <c r="B342" s="176">
        <v>706</v>
      </c>
      <c r="C342" s="220" t="s">
        <v>249</v>
      </c>
      <c r="D342" s="220" t="s">
        <v>469</v>
      </c>
      <c r="E342" s="284">
        <v>64657000</v>
      </c>
      <c r="G342" s="226"/>
    </row>
    <row r="343" spans="1:7" ht="15.75">
      <c r="A343" s="172" t="s">
        <v>461</v>
      </c>
      <c r="B343" s="176">
        <v>706</v>
      </c>
      <c r="C343" s="220" t="s">
        <v>249</v>
      </c>
      <c r="D343" s="220" t="s">
        <v>462</v>
      </c>
      <c r="E343" s="284">
        <v>50000</v>
      </c>
      <c r="G343" s="226"/>
    </row>
    <row r="344" spans="1:7" ht="31.5">
      <c r="A344" s="172" t="s">
        <v>250</v>
      </c>
      <c r="B344" s="176">
        <v>706</v>
      </c>
      <c r="C344" s="220" t="s">
        <v>251</v>
      </c>
      <c r="D344" s="220"/>
      <c r="E344" s="284">
        <f>E345</f>
        <v>5700000</v>
      </c>
      <c r="G344" s="226"/>
    </row>
    <row r="345" spans="1:7" ht="15.75">
      <c r="A345" s="172" t="s">
        <v>478</v>
      </c>
      <c r="B345" s="176">
        <v>706</v>
      </c>
      <c r="C345" s="176" t="s">
        <v>252</v>
      </c>
      <c r="D345" s="222"/>
      <c r="E345" s="284">
        <f>E346</f>
        <v>5700000</v>
      </c>
      <c r="G345" s="226"/>
    </row>
    <row r="346" spans="1:7" ht="31.5">
      <c r="A346" s="172" t="s">
        <v>485</v>
      </c>
      <c r="B346" s="176">
        <v>706</v>
      </c>
      <c r="C346" s="176" t="s">
        <v>252</v>
      </c>
      <c r="D346" s="176">
        <v>200</v>
      </c>
      <c r="E346" s="284">
        <v>5700000</v>
      </c>
      <c r="G346" s="226"/>
    </row>
    <row r="347" spans="1:7" ht="31.5">
      <c r="A347" s="210" t="s">
        <v>253</v>
      </c>
      <c r="B347" s="389">
        <v>706</v>
      </c>
      <c r="C347" s="218" t="s">
        <v>254</v>
      </c>
      <c r="D347" s="218"/>
      <c r="E347" s="290">
        <v>0</v>
      </c>
      <c r="G347" s="226"/>
    </row>
    <row r="348" spans="1:7" ht="47.25">
      <c r="A348" s="210" t="s">
        <v>255</v>
      </c>
      <c r="B348" s="389">
        <v>706</v>
      </c>
      <c r="C348" s="218" t="s">
        <v>256</v>
      </c>
      <c r="D348" s="218"/>
      <c r="E348" s="290">
        <f>E349+E352+E356</f>
        <v>7344937</v>
      </c>
      <c r="G348" s="226"/>
    </row>
    <row r="349" spans="1:7" ht="31.5">
      <c r="A349" s="172" t="s">
        <v>752</v>
      </c>
      <c r="B349" s="176">
        <v>706</v>
      </c>
      <c r="C349" s="220" t="s">
        <v>257</v>
      </c>
      <c r="D349" s="220"/>
      <c r="E349" s="284">
        <f>E350</f>
        <v>800000</v>
      </c>
      <c r="G349" s="226"/>
    </row>
    <row r="350" spans="1:7" ht="15.75">
      <c r="A350" s="172" t="s">
        <v>123</v>
      </c>
      <c r="B350" s="176">
        <v>706</v>
      </c>
      <c r="C350" s="220" t="s">
        <v>258</v>
      </c>
      <c r="D350" s="220"/>
      <c r="E350" s="284">
        <f>E351</f>
        <v>800000</v>
      </c>
      <c r="G350" s="226"/>
    </row>
    <row r="351" spans="1:7" ht="15.75">
      <c r="A351" s="172" t="s">
        <v>461</v>
      </c>
      <c r="B351" s="176">
        <v>706</v>
      </c>
      <c r="C351" s="220" t="s">
        <v>258</v>
      </c>
      <c r="D351" s="220" t="s">
        <v>462</v>
      </c>
      <c r="E351" s="284">
        <v>800000</v>
      </c>
      <c r="G351" s="226"/>
    </row>
    <row r="352" spans="1:7" ht="63">
      <c r="A352" s="172" t="s">
        <v>494</v>
      </c>
      <c r="B352" s="176">
        <v>706</v>
      </c>
      <c r="C352" s="220" t="s">
        <v>259</v>
      </c>
      <c r="D352" s="220"/>
      <c r="E352" s="284">
        <f>E353</f>
        <v>4297264</v>
      </c>
      <c r="G352" s="226"/>
    </row>
    <row r="353" spans="1:7" ht="15.75">
      <c r="A353" s="172" t="s">
        <v>414</v>
      </c>
      <c r="B353" s="176">
        <v>706</v>
      </c>
      <c r="C353" s="220" t="s">
        <v>260</v>
      </c>
      <c r="D353" s="220"/>
      <c r="E353" s="284">
        <f>E354+E355</f>
        <v>4297264</v>
      </c>
      <c r="G353" s="226"/>
    </row>
    <row r="354" spans="1:7" ht="47.25">
      <c r="A354" s="172" t="s">
        <v>458</v>
      </c>
      <c r="B354" s="176">
        <v>706</v>
      </c>
      <c r="C354" s="220" t="s">
        <v>260</v>
      </c>
      <c r="D354" s="220" t="s">
        <v>459</v>
      </c>
      <c r="E354" s="284">
        <v>2844140.97</v>
      </c>
      <c r="G354" s="226"/>
    </row>
    <row r="355" spans="1:7" ht="31.5">
      <c r="A355" s="172" t="s">
        <v>485</v>
      </c>
      <c r="B355" s="176">
        <v>706</v>
      </c>
      <c r="C355" s="220" t="s">
        <v>260</v>
      </c>
      <c r="D355" s="220" t="s">
        <v>460</v>
      </c>
      <c r="E355" s="284">
        <v>1453123.03</v>
      </c>
      <c r="G355" s="226"/>
    </row>
    <row r="356" spans="1:7" ht="47.25">
      <c r="A356" s="172" t="s">
        <v>858</v>
      </c>
      <c r="B356" s="176">
        <v>706</v>
      </c>
      <c r="C356" s="220" t="s">
        <v>859</v>
      </c>
      <c r="D356" s="220"/>
      <c r="E356" s="284">
        <f>E357+E359</f>
        <v>2247673</v>
      </c>
      <c r="G356" s="226"/>
    </row>
    <row r="357" spans="1:7" ht="31.5">
      <c r="A357" s="172" t="s">
        <v>860</v>
      </c>
      <c r="B357" s="176">
        <v>706</v>
      </c>
      <c r="C357" s="220" t="s">
        <v>861</v>
      </c>
      <c r="D357" s="220"/>
      <c r="E357" s="284">
        <f>E358</f>
        <v>350000</v>
      </c>
      <c r="G357" s="226"/>
    </row>
    <row r="358" spans="1:7" ht="31.5">
      <c r="A358" s="172" t="s">
        <v>485</v>
      </c>
      <c r="B358" s="176">
        <v>706</v>
      </c>
      <c r="C358" s="220" t="s">
        <v>861</v>
      </c>
      <c r="D358" s="220" t="s">
        <v>460</v>
      </c>
      <c r="E358" s="284">
        <v>350000</v>
      </c>
      <c r="G358" s="226"/>
    </row>
    <row r="359" spans="1:7" ht="15.75">
      <c r="A359" s="172" t="s">
        <v>1266</v>
      </c>
      <c r="B359" s="176">
        <v>706</v>
      </c>
      <c r="C359" s="220" t="s">
        <v>1268</v>
      </c>
      <c r="D359" s="220"/>
      <c r="E359" s="284">
        <f>E360</f>
        <v>1897673</v>
      </c>
      <c r="G359" s="226"/>
    </row>
    <row r="360" spans="1:7" ht="15.75">
      <c r="A360" s="172" t="s">
        <v>361</v>
      </c>
      <c r="B360" s="176">
        <v>706</v>
      </c>
      <c r="C360" s="220" t="s">
        <v>1268</v>
      </c>
      <c r="D360" s="220" t="s">
        <v>469</v>
      </c>
      <c r="E360" s="284">
        <v>1897673</v>
      </c>
      <c r="G360" s="226"/>
    </row>
    <row r="361" spans="1:7" ht="31.5">
      <c r="A361" s="210" t="s">
        <v>261</v>
      </c>
      <c r="B361" s="389">
        <v>706</v>
      </c>
      <c r="C361" s="218" t="s">
        <v>262</v>
      </c>
      <c r="D361" s="218"/>
      <c r="E361" s="290">
        <f>E362</f>
        <v>664736</v>
      </c>
      <c r="G361" s="226"/>
    </row>
    <row r="362" spans="1:7" ht="36" customHeight="1">
      <c r="A362" s="172" t="s">
        <v>753</v>
      </c>
      <c r="B362" s="176">
        <v>706</v>
      </c>
      <c r="C362" s="220" t="s">
        <v>263</v>
      </c>
      <c r="D362" s="218"/>
      <c r="E362" s="284">
        <f>E363</f>
        <v>664736</v>
      </c>
      <c r="G362" s="226"/>
    </row>
    <row r="363" spans="1:7" ht="15.75">
      <c r="A363" s="172" t="s">
        <v>414</v>
      </c>
      <c r="B363" s="176">
        <v>706</v>
      </c>
      <c r="C363" s="220" t="s">
        <v>264</v>
      </c>
      <c r="D363" s="220"/>
      <c r="E363" s="284">
        <f>E364</f>
        <v>664736</v>
      </c>
      <c r="G363" s="226"/>
    </row>
    <row r="364" spans="1:7" ht="31.5">
      <c r="A364" s="172" t="s">
        <v>485</v>
      </c>
      <c r="B364" s="176">
        <v>706</v>
      </c>
      <c r="C364" s="220" t="s">
        <v>264</v>
      </c>
      <c r="D364" s="220" t="s">
        <v>460</v>
      </c>
      <c r="E364" s="284">
        <v>664736</v>
      </c>
      <c r="G364" s="226"/>
    </row>
    <row r="365" spans="1:5" s="219" customFormat="1" ht="36" customHeight="1">
      <c r="A365" s="210" t="s">
        <v>1338</v>
      </c>
      <c r="B365" s="218" t="s">
        <v>1122</v>
      </c>
      <c r="C365" s="218" t="s">
        <v>1339</v>
      </c>
      <c r="D365" s="218"/>
      <c r="E365" s="290">
        <f>E366+E369+E374</f>
        <v>12148837.99</v>
      </c>
    </row>
    <row r="366" spans="1:7" ht="31.5">
      <c r="A366" s="172" t="s">
        <v>1355</v>
      </c>
      <c r="B366" s="176">
        <v>706</v>
      </c>
      <c r="C366" s="220" t="s">
        <v>1356</v>
      </c>
      <c r="D366" s="220"/>
      <c r="E366" s="284">
        <f>E367</f>
        <v>2250297</v>
      </c>
      <c r="F366" s="208"/>
      <c r="G366" s="208"/>
    </row>
    <row r="367" spans="1:7" ht="18.75" customHeight="1">
      <c r="A367" s="172" t="s">
        <v>512</v>
      </c>
      <c r="B367" s="176">
        <v>706</v>
      </c>
      <c r="C367" s="220" t="s">
        <v>1357</v>
      </c>
      <c r="D367" s="220"/>
      <c r="E367" s="284">
        <f>E368</f>
        <v>2250297</v>
      </c>
      <c r="F367" s="208"/>
      <c r="G367" s="208"/>
    </row>
    <row r="368" spans="1:7" ht="15.75">
      <c r="A368" s="172" t="s">
        <v>471</v>
      </c>
      <c r="B368" s="176">
        <v>706</v>
      </c>
      <c r="C368" s="220" t="s">
        <v>1357</v>
      </c>
      <c r="D368" s="220" t="s">
        <v>470</v>
      </c>
      <c r="E368" s="284">
        <v>2250297</v>
      </c>
      <c r="F368" s="208"/>
      <c r="G368" s="208"/>
    </row>
    <row r="369" spans="1:7" ht="47.25">
      <c r="A369" s="172" t="s">
        <v>1340</v>
      </c>
      <c r="B369" s="176">
        <v>706</v>
      </c>
      <c r="C369" s="220" t="s">
        <v>1341</v>
      </c>
      <c r="D369" s="220"/>
      <c r="E369" s="284">
        <f>E372+E370</f>
        <v>3214710</v>
      </c>
      <c r="F369" s="208"/>
      <c r="G369" s="208"/>
    </row>
    <row r="370" spans="1:7" ht="31.5">
      <c r="A370" s="172" t="s">
        <v>314</v>
      </c>
      <c r="B370" s="176">
        <v>706</v>
      </c>
      <c r="C370" s="220" t="s">
        <v>1417</v>
      </c>
      <c r="D370" s="220"/>
      <c r="E370" s="284">
        <f>E371</f>
        <v>32147.1</v>
      </c>
      <c r="F370" s="208"/>
      <c r="G370" s="208"/>
    </row>
    <row r="371" spans="1:7" ht="31.5">
      <c r="A371" s="172" t="s">
        <v>164</v>
      </c>
      <c r="B371" s="176">
        <v>706</v>
      </c>
      <c r="C371" s="220" t="s">
        <v>1417</v>
      </c>
      <c r="D371" s="220" t="s">
        <v>473</v>
      </c>
      <c r="E371" s="284">
        <v>32147.1</v>
      </c>
      <c r="F371" s="208"/>
      <c r="G371" s="208"/>
    </row>
    <row r="372" spans="1:7" ht="47.25">
      <c r="A372" s="172" t="s">
        <v>699</v>
      </c>
      <c r="B372" s="176">
        <v>706</v>
      </c>
      <c r="C372" s="220" t="s">
        <v>1342</v>
      </c>
      <c r="D372" s="220"/>
      <c r="E372" s="284">
        <f>E373</f>
        <v>3182562.9</v>
      </c>
      <c r="F372" s="208"/>
      <c r="G372" s="208"/>
    </row>
    <row r="373" spans="1:7" ht="31.5">
      <c r="A373" s="172" t="s">
        <v>314</v>
      </c>
      <c r="B373" s="176">
        <v>706</v>
      </c>
      <c r="C373" s="220" t="s">
        <v>1342</v>
      </c>
      <c r="D373" s="220" t="s">
        <v>473</v>
      </c>
      <c r="E373" s="284">
        <v>3182562.9</v>
      </c>
      <c r="F373" s="208"/>
      <c r="G373" s="208"/>
    </row>
    <row r="374" spans="1:7" ht="31.5">
      <c r="A374" s="172" t="s">
        <v>1347</v>
      </c>
      <c r="B374" s="176">
        <v>706</v>
      </c>
      <c r="C374" s="220" t="s">
        <v>1348</v>
      </c>
      <c r="D374" s="220"/>
      <c r="E374" s="284">
        <f>E375+E378</f>
        <v>6683830.99</v>
      </c>
      <c r="F374" s="208"/>
      <c r="G374" s="208"/>
    </row>
    <row r="375" spans="1:7" ht="31.5">
      <c r="A375" s="172" t="s">
        <v>1250</v>
      </c>
      <c r="B375" s="176">
        <v>706</v>
      </c>
      <c r="C375" s="220" t="s">
        <v>1349</v>
      </c>
      <c r="D375" s="220"/>
      <c r="E375" s="284">
        <f>E377+E376</f>
        <v>6161368.470000001</v>
      </c>
      <c r="F375" s="208"/>
      <c r="G375" s="208"/>
    </row>
    <row r="376" spans="1:7" ht="31.5">
      <c r="A376" s="172" t="s">
        <v>485</v>
      </c>
      <c r="B376" s="176">
        <v>706</v>
      </c>
      <c r="C376" s="220" t="s">
        <v>1349</v>
      </c>
      <c r="D376" s="220" t="s">
        <v>460</v>
      </c>
      <c r="E376" s="284">
        <v>1134690.27</v>
      </c>
      <c r="F376" s="208"/>
      <c r="G376" s="208"/>
    </row>
    <row r="377" spans="1:7" ht="15.75">
      <c r="A377" s="172" t="s">
        <v>361</v>
      </c>
      <c r="B377" s="176">
        <v>706</v>
      </c>
      <c r="C377" s="220" t="s">
        <v>1349</v>
      </c>
      <c r="D377" s="220" t="s">
        <v>469</v>
      </c>
      <c r="E377" s="284">
        <v>5026678.2</v>
      </c>
      <c r="F377" s="208"/>
      <c r="G377" s="208"/>
    </row>
    <row r="378" spans="1:7" ht="15.75">
      <c r="A378" s="172" t="s">
        <v>813</v>
      </c>
      <c r="B378" s="176">
        <v>706</v>
      </c>
      <c r="C378" s="220" t="s">
        <v>1351</v>
      </c>
      <c r="D378" s="220"/>
      <c r="E378" s="284">
        <f>E379</f>
        <v>522462.52</v>
      </c>
      <c r="F378" s="208"/>
      <c r="G378" s="208"/>
    </row>
    <row r="379" spans="1:7" ht="15.75">
      <c r="A379" s="172" t="s">
        <v>361</v>
      </c>
      <c r="B379" s="176">
        <v>706</v>
      </c>
      <c r="C379" s="220" t="s">
        <v>1351</v>
      </c>
      <c r="D379" s="220" t="s">
        <v>469</v>
      </c>
      <c r="E379" s="284">
        <v>522462.52</v>
      </c>
      <c r="F379" s="208"/>
      <c r="G379" s="208"/>
    </row>
    <row r="380" spans="1:7" ht="36" customHeight="1">
      <c r="A380" s="228" t="s">
        <v>112</v>
      </c>
      <c r="B380" s="218" t="s">
        <v>535</v>
      </c>
      <c r="C380" s="218"/>
      <c r="D380" s="229"/>
      <c r="E380" s="290">
        <f>E388+E381+E403+E407</f>
        <v>121799437.02000001</v>
      </c>
      <c r="F380" s="208"/>
      <c r="G380" s="208"/>
    </row>
    <row r="381" spans="1:7" s="216" customFormat="1" ht="31.5">
      <c r="A381" s="210" t="s">
        <v>99</v>
      </c>
      <c r="B381" s="218" t="s">
        <v>535</v>
      </c>
      <c r="C381" s="218" t="s">
        <v>67</v>
      </c>
      <c r="D381" s="218"/>
      <c r="E381" s="290">
        <f>E382</f>
        <v>16672501.600000001</v>
      </c>
      <c r="F381" s="393"/>
      <c r="G381" s="394"/>
    </row>
    <row r="382" spans="1:7" ht="31.5">
      <c r="A382" s="172" t="s">
        <v>192</v>
      </c>
      <c r="B382" s="176">
        <v>792</v>
      </c>
      <c r="C382" s="220" t="s">
        <v>190</v>
      </c>
      <c r="D382" s="220"/>
      <c r="E382" s="284">
        <f>E383+E385</f>
        <v>16672501.600000001</v>
      </c>
      <c r="F382" s="363"/>
      <c r="G382" s="226"/>
    </row>
    <row r="383" spans="1:7" ht="36" customHeight="1">
      <c r="A383" s="172" t="s">
        <v>1161</v>
      </c>
      <c r="B383" s="176">
        <v>792</v>
      </c>
      <c r="C383" s="220" t="s">
        <v>1354</v>
      </c>
      <c r="D383" s="229"/>
      <c r="E383" s="284">
        <f>E384</f>
        <v>15000</v>
      </c>
      <c r="F383" s="208"/>
      <c r="G383" s="208"/>
    </row>
    <row r="384" spans="1:7" ht="31.5">
      <c r="A384" s="172" t="s">
        <v>485</v>
      </c>
      <c r="B384" s="176">
        <v>792</v>
      </c>
      <c r="C384" s="220" t="s">
        <v>1354</v>
      </c>
      <c r="D384" s="220" t="s">
        <v>460</v>
      </c>
      <c r="E384" s="284">
        <v>15000</v>
      </c>
      <c r="F384" s="363"/>
      <c r="G384" s="226"/>
    </row>
    <row r="385" spans="1:7" ht="47.25">
      <c r="A385" s="172" t="s">
        <v>422</v>
      </c>
      <c r="B385" s="176">
        <v>792</v>
      </c>
      <c r="C385" s="220" t="s">
        <v>61</v>
      </c>
      <c r="D385" s="220"/>
      <c r="E385" s="284">
        <f>E386+E387</f>
        <v>16657501.600000001</v>
      </c>
      <c r="F385" s="363"/>
      <c r="G385" s="226"/>
    </row>
    <row r="386" spans="1:7" ht="47.25">
      <c r="A386" s="172" t="s">
        <v>458</v>
      </c>
      <c r="B386" s="176">
        <v>792</v>
      </c>
      <c r="C386" s="220" t="s">
        <v>61</v>
      </c>
      <c r="D386" s="220" t="s">
        <v>459</v>
      </c>
      <c r="E386" s="284">
        <v>14539005.47</v>
      </c>
      <c r="F386" s="363"/>
      <c r="G386" s="226"/>
    </row>
    <row r="387" spans="1:7" ht="31.5">
      <c r="A387" s="172" t="s">
        <v>485</v>
      </c>
      <c r="B387" s="176">
        <v>792</v>
      </c>
      <c r="C387" s="220" t="s">
        <v>61</v>
      </c>
      <c r="D387" s="220" t="s">
        <v>460</v>
      </c>
      <c r="E387" s="284">
        <v>2118496.13</v>
      </c>
      <c r="F387" s="363"/>
      <c r="G387" s="226"/>
    </row>
    <row r="388" spans="1:7" s="219" customFormat="1" ht="47.25">
      <c r="A388" s="210" t="s">
        <v>100</v>
      </c>
      <c r="B388" s="389">
        <v>792</v>
      </c>
      <c r="C388" s="218" t="s">
        <v>194</v>
      </c>
      <c r="D388" s="218"/>
      <c r="E388" s="290">
        <f>E389+E396+E399</f>
        <v>104818535.42</v>
      </c>
      <c r="F388" s="398"/>
      <c r="G388" s="400"/>
    </row>
    <row r="389" spans="1:7" ht="63">
      <c r="A389" s="172" t="s">
        <v>487</v>
      </c>
      <c r="B389" s="176">
        <v>792</v>
      </c>
      <c r="C389" s="220" t="s">
        <v>196</v>
      </c>
      <c r="D389" s="220"/>
      <c r="E389" s="284">
        <f>E390+E394</f>
        <v>18218000</v>
      </c>
      <c r="F389" s="208"/>
      <c r="G389" s="208"/>
    </row>
    <row r="390" spans="1:7" ht="15.75">
      <c r="A390" s="172" t="s">
        <v>486</v>
      </c>
      <c r="B390" s="176">
        <v>792</v>
      </c>
      <c r="C390" s="220" t="s">
        <v>321</v>
      </c>
      <c r="D390" s="220"/>
      <c r="E390" s="284">
        <f>E391+E392+E393</f>
        <v>18208460.52</v>
      </c>
      <c r="F390" s="208"/>
      <c r="G390" s="208"/>
    </row>
    <row r="391" spans="1:7" ht="47.25">
      <c r="A391" s="172" t="s">
        <v>458</v>
      </c>
      <c r="B391" s="176">
        <v>792</v>
      </c>
      <c r="C391" s="220" t="s">
        <v>321</v>
      </c>
      <c r="D391" s="220" t="s">
        <v>459</v>
      </c>
      <c r="E391" s="284">
        <v>16216000</v>
      </c>
      <c r="F391" s="208"/>
      <c r="G391" s="208"/>
    </row>
    <row r="392" spans="1:7" ht="31.5">
      <c r="A392" s="172" t="s">
        <v>485</v>
      </c>
      <c r="B392" s="176">
        <v>792</v>
      </c>
      <c r="C392" s="220" t="s">
        <v>321</v>
      </c>
      <c r="D392" s="220" t="s">
        <v>460</v>
      </c>
      <c r="E392" s="284">
        <v>1988155.52</v>
      </c>
      <c r="F392" s="208"/>
      <c r="G392" s="208"/>
    </row>
    <row r="393" spans="1:7" ht="15.75">
      <c r="A393" s="172" t="s">
        <v>461</v>
      </c>
      <c r="B393" s="176">
        <v>792</v>
      </c>
      <c r="C393" s="220" t="s">
        <v>321</v>
      </c>
      <c r="D393" s="220" t="s">
        <v>462</v>
      </c>
      <c r="E393" s="284">
        <v>4305</v>
      </c>
      <c r="F393" s="208"/>
      <c r="G393" s="208"/>
    </row>
    <row r="394" spans="1:7" ht="31.5">
      <c r="A394" s="172" t="s">
        <v>1161</v>
      </c>
      <c r="B394" s="176">
        <v>792</v>
      </c>
      <c r="C394" s="220" t="s">
        <v>1410</v>
      </c>
      <c r="D394" s="220"/>
      <c r="E394" s="284">
        <f>E395</f>
        <v>9539.48</v>
      </c>
      <c r="F394" s="208"/>
      <c r="G394" s="208"/>
    </row>
    <row r="395" spans="1:7" ht="31.5">
      <c r="A395" s="172" t="s">
        <v>485</v>
      </c>
      <c r="B395" s="176">
        <v>792</v>
      </c>
      <c r="C395" s="220" t="s">
        <v>1410</v>
      </c>
      <c r="D395" s="220" t="s">
        <v>460</v>
      </c>
      <c r="E395" s="284">
        <v>9539.48</v>
      </c>
      <c r="F395" s="208"/>
      <c r="G395" s="208"/>
    </row>
    <row r="396" spans="1:7" ht="63">
      <c r="A396" s="172" t="s">
        <v>195</v>
      </c>
      <c r="B396" s="176">
        <v>792</v>
      </c>
      <c r="C396" s="220" t="s">
        <v>198</v>
      </c>
      <c r="D396" s="220"/>
      <c r="E396" s="284">
        <f>E397</f>
        <v>76736700</v>
      </c>
      <c r="F396" s="208"/>
      <c r="G396" s="208"/>
    </row>
    <row r="397" spans="1:7" ht="15.75">
      <c r="A397" s="172" t="s">
        <v>480</v>
      </c>
      <c r="B397" s="176">
        <v>792</v>
      </c>
      <c r="C397" s="220" t="s">
        <v>322</v>
      </c>
      <c r="D397" s="220"/>
      <c r="E397" s="284">
        <f>E398</f>
        <v>76736700</v>
      </c>
      <c r="F397" s="208"/>
      <c r="G397" s="208"/>
    </row>
    <row r="398" spans="1:7" ht="15.75">
      <c r="A398" s="172" t="s">
        <v>361</v>
      </c>
      <c r="B398" s="176">
        <v>792</v>
      </c>
      <c r="C398" s="220" t="s">
        <v>322</v>
      </c>
      <c r="D398" s="220" t="s">
        <v>469</v>
      </c>
      <c r="E398" s="284">
        <v>76736700</v>
      </c>
      <c r="F398" s="208"/>
      <c r="G398" s="208"/>
    </row>
    <row r="399" spans="1:7" ht="31.5">
      <c r="A399" s="172" t="s">
        <v>197</v>
      </c>
      <c r="B399" s="176">
        <v>792</v>
      </c>
      <c r="C399" s="220" t="s">
        <v>323</v>
      </c>
      <c r="D399" s="220"/>
      <c r="E399" s="284">
        <f>E400</f>
        <v>9863835.420000002</v>
      </c>
      <c r="F399" s="397"/>
      <c r="G399" s="226"/>
    </row>
    <row r="400" spans="1:7" ht="15.75">
      <c r="A400" s="172" t="s">
        <v>163</v>
      </c>
      <c r="B400" s="176">
        <v>792</v>
      </c>
      <c r="C400" s="220" t="s">
        <v>324</v>
      </c>
      <c r="D400" s="220"/>
      <c r="E400" s="284">
        <f>E401+E402</f>
        <v>9863835.420000002</v>
      </c>
      <c r="G400" s="226"/>
    </row>
    <row r="401" spans="1:7" ht="47.25">
      <c r="A401" s="172" t="s">
        <v>458</v>
      </c>
      <c r="B401" s="176">
        <v>792</v>
      </c>
      <c r="C401" s="220" t="s">
        <v>324</v>
      </c>
      <c r="D401" s="220" t="s">
        <v>459</v>
      </c>
      <c r="E401" s="284">
        <v>8978910.38</v>
      </c>
      <c r="G401" s="226"/>
    </row>
    <row r="402" spans="1:7" ht="31.5">
      <c r="A402" s="172" t="s">
        <v>485</v>
      </c>
      <c r="B402" s="176">
        <v>792</v>
      </c>
      <c r="C402" s="220" t="s">
        <v>324</v>
      </c>
      <c r="D402" s="220" t="s">
        <v>460</v>
      </c>
      <c r="E402" s="284">
        <v>884925.04</v>
      </c>
      <c r="G402" s="226"/>
    </row>
    <row r="403" spans="1:7" s="219" customFormat="1" ht="31.5">
      <c r="A403" s="210" t="s">
        <v>2</v>
      </c>
      <c r="B403" s="389">
        <v>792</v>
      </c>
      <c r="C403" s="218" t="s">
        <v>211</v>
      </c>
      <c r="D403" s="218"/>
      <c r="E403" s="290">
        <f>E404+E415+E420+E423+E427</f>
        <v>90000</v>
      </c>
      <c r="F403" s="345"/>
      <c r="G403" s="226"/>
    </row>
    <row r="404" spans="1:7" s="219" customFormat="1" ht="47.25">
      <c r="A404" s="172" t="s">
        <v>213</v>
      </c>
      <c r="B404" s="176">
        <v>792</v>
      </c>
      <c r="C404" s="220" t="s">
        <v>212</v>
      </c>
      <c r="D404" s="220"/>
      <c r="E404" s="284">
        <f>E405</f>
        <v>90000</v>
      </c>
      <c r="F404" s="345"/>
      <c r="G404" s="226"/>
    </row>
    <row r="405" spans="1:7" s="219" customFormat="1" ht="15.75">
      <c r="A405" s="172" t="s">
        <v>483</v>
      </c>
      <c r="B405" s="176">
        <v>792</v>
      </c>
      <c r="C405" s="220" t="s">
        <v>216</v>
      </c>
      <c r="D405" s="220"/>
      <c r="E405" s="284">
        <f>E406</f>
        <v>90000</v>
      </c>
      <c r="F405" s="345"/>
      <c r="G405" s="226"/>
    </row>
    <row r="406" spans="1:7" s="219" customFormat="1" ht="31.5">
      <c r="A406" s="172" t="s">
        <v>485</v>
      </c>
      <c r="B406" s="176">
        <v>792</v>
      </c>
      <c r="C406" s="220" t="s">
        <v>216</v>
      </c>
      <c r="D406" s="220" t="s">
        <v>460</v>
      </c>
      <c r="E406" s="284">
        <v>90000</v>
      </c>
      <c r="F406" s="345"/>
      <c r="G406" s="226"/>
    </row>
    <row r="407" spans="1:7" ht="47.25">
      <c r="A407" s="210" t="s">
        <v>766</v>
      </c>
      <c r="B407" s="389">
        <v>792</v>
      </c>
      <c r="C407" s="218" t="s">
        <v>755</v>
      </c>
      <c r="D407" s="218"/>
      <c r="E407" s="290">
        <f>E408</f>
        <v>218400</v>
      </c>
      <c r="G407" s="226"/>
    </row>
    <row r="408" spans="1:7" ht="35.25" customHeight="1">
      <c r="A408" s="172" t="s">
        <v>761</v>
      </c>
      <c r="B408" s="176">
        <v>792</v>
      </c>
      <c r="C408" s="220" t="s">
        <v>762</v>
      </c>
      <c r="D408" s="220"/>
      <c r="E408" s="284">
        <f>E409</f>
        <v>218400</v>
      </c>
      <c r="G408" s="226"/>
    </row>
    <row r="409" spans="1:7" ht="31.5">
      <c r="A409" s="172" t="s">
        <v>763</v>
      </c>
      <c r="B409" s="176">
        <v>792</v>
      </c>
      <c r="C409" s="220" t="s">
        <v>764</v>
      </c>
      <c r="D409" s="220"/>
      <c r="E409" s="284">
        <f>E410</f>
        <v>218400</v>
      </c>
      <c r="G409" s="226"/>
    </row>
    <row r="410" spans="1:7" ht="15.75">
      <c r="A410" s="172" t="s">
        <v>483</v>
      </c>
      <c r="B410" s="176">
        <v>792</v>
      </c>
      <c r="C410" s="220" t="s">
        <v>765</v>
      </c>
      <c r="D410" s="220"/>
      <c r="E410" s="284">
        <f>E411+E412</f>
        <v>218400</v>
      </c>
      <c r="G410" s="226"/>
    </row>
    <row r="411" spans="1:7" ht="31.5">
      <c r="A411" s="172" t="s">
        <v>485</v>
      </c>
      <c r="B411" s="176">
        <v>792</v>
      </c>
      <c r="C411" s="220" t="s">
        <v>765</v>
      </c>
      <c r="D411" s="220" t="s">
        <v>460</v>
      </c>
      <c r="E411" s="284">
        <v>118400</v>
      </c>
      <c r="G411" s="226"/>
    </row>
    <row r="412" spans="1:7" ht="15.75">
      <c r="A412" s="172" t="s">
        <v>471</v>
      </c>
      <c r="B412" s="176">
        <v>792</v>
      </c>
      <c r="C412" s="220" t="s">
        <v>765</v>
      </c>
      <c r="D412" s="220" t="s">
        <v>470</v>
      </c>
      <c r="E412" s="284">
        <v>100000</v>
      </c>
      <c r="G412" s="226"/>
    </row>
    <row r="413" spans="1:7" ht="15.75">
      <c r="A413" s="401" t="s">
        <v>171</v>
      </c>
      <c r="B413" s="125"/>
      <c r="C413" s="218"/>
      <c r="D413" s="218"/>
      <c r="E413" s="290">
        <f>E380+E21</f>
        <v>2335846481.0799994</v>
      </c>
      <c r="F413" s="208"/>
      <c r="G413" s="208"/>
    </row>
    <row r="414" spans="1:7" ht="15.75">
      <c r="A414" s="219"/>
      <c r="C414" s="225"/>
      <c r="D414" s="225"/>
      <c r="E414" s="362"/>
      <c r="F414" s="208"/>
      <c r="G414" s="208"/>
    </row>
    <row r="415" spans="1:7" ht="15.75">
      <c r="A415" s="478" t="s">
        <v>1398</v>
      </c>
      <c r="B415" s="478"/>
      <c r="C415" s="478"/>
      <c r="D415" s="478"/>
      <c r="E415" s="402"/>
      <c r="F415" s="208"/>
      <c r="G415" s="208"/>
    </row>
    <row r="416" spans="4:7" ht="15.75" customHeight="1">
      <c r="D416" s="363"/>
      <c r="E416" s="365"/>
      <c r="F416" s="208"/>
      <c r="G416" s="208"/>
    </row>
    <row r="417" spans="4:7" ht="15.75">
      <c r="D417" s="363"/>
      <c r="E417" s="402"/>
      <c r="F417" s="208"/>
      <c r="G417" s="208"/>
    </row>
    <row r="418" spans="4:7" ht="15.75">
      <c r="D418" s="363"/>
      <c r="E418" s="402"/>
      <c r="F418" s="208"/>
      <c r="G418" s="208"/>
    </row>
    <row r="419" spans="4:7" ht="42.75" customHeight="1">
      <c r="D419" s="363"/>
      <c r="E419" s="402"/>
      <c r="F419" s="208"/>
      <c r="G419" s="208"/>
    </row>
    <row r="420" spans="4:7" ht="82.5" customHeight="1">
      <c r="D420" s="363"/>
      <c r="E420" s="402"/>
      <c r="F420" s="208"/>
      <c r="G420" s="208"/>
    </row>
    <row r="421" spans="4:5" ht="44.25" customHeight="1">
      <c r="D421" s="363"/>
      <c r="E421" s="402"/>
    </row>
    <row r="422" spans="1:7" s="219" customFormat="1" ht="42.75" customHeight="1">
      <c r="A422" s="204"/>
      <c r="B422" s="208"/>
      <c r="C422" s="208"/>
      <c r="D422" s="363"/>
      <c r="E422" s="402"/>
      <c r="F422" s="345"/>
      <c r="G422" s="403"/>
    </row>
    <row r="423" spans="4:5" ht="39" customHeight="1">
      <c r="D423" s="363"/>
      <c r="E423" s="402"/>
    </row>
    <row r="424" spans="4:5" ht="15.75">
      <c r="D424" s="363"/>
      <c r="E424" s="402"/>
    </row>
    <row r="425" spans="4:5" ht="15.75">
      <c r="D425" s="363"/>
      <c r="E425" s="402"/>
    </row>
    <row r="426" spans="4:5" ht="15.75">
      <c r="D426" s="363"/>
      <c r="E426" s="402"/>
    </row>
    <row r="427" spans="4:5" ht="15.75">
      <c r="D427" s="363"/>
      <c r="E427" s="402"/>
    </row>
    <row r="432" spans="1:7" s="219" customFormat="1" ht="15.75">
      <c r="A432" s="204"/>
      <c r="B432" s="208"/>
      <c r="C432" s="208"/>
      <c r="D432" s="345"/>
      <c r="E432" s="306"/>
      <c r="F432" s="345"/>
      <c r="G432" s="403"/>
    </row>
    <row r="434" ht="45" customHeight="1"/>
    <row r="435" ht="41.25" customHeight="1"/>
    <row r="438" ht="39" customHeight="1"/>
    <row r="439" spans="4:7" ht="37.5" customHeight="1">
      <c r="D439" s="208"/>
      <c r="F439" s="208"/>
      <c r="G439" s="208"/>
    </row>
    <row r="441" spans="4:7" ht="36" customHeight="1">
      <c r="D441" s="208"/>
      <c r="F441" s="208"/>
      <c r="G441" s="208"/>
    </row>
    <row r="458" spans="1:7" s="219" customFormat="1" ht="15.75">
      <c r="A458" s="204"/>
      <c r="B458" s="208"/>
      <c r="C458" s="208"/>
      <c r="D458" s="345"/>
      <c r="E458" s="306"/>
      <c r="F458" s="345"/>
      <c r="G458" s="403"/>
    </row>
    <row r="459" spans="1:7" s="219" customFormat="1" ht="15.75">
      <c r="A459" s="204"/>
      <c r="B459" s="208"/>
      <c r="C459" s="208"/>
      <c r="D459" s="345"/>
      <c r="E459" s="306"/>
      <c r="F459" s="345"/>
      <c r="G459" s="403"/>
    </row>
    <row r="460" spans="1:7" s="354" customFormat="1" ht="15.75">
      <c r="A460" s="204"/>
      <c r="B460" s="208"/>
      <c r="C460" s="208"/>
      <c r="D460" s="345"/>
      <c r="E460" s="306"/>
      <c r="F460" s="345"/>
      <c r="G460" s="403"/>
    </row>
  </sheetData>
  <sheetProtection/>
  <mergeCells count="13">
    <mergeCell ref="A415:D415"/>
    <mergeCell ref="A14:E14"/>
    <mergeCell ref="F18:G18"/>
    <mergeCell ref="A13:E13"/>
    <mergeCell ref="C2:G2"/>
    <mergeCell ref="C7:E7"/>
    <mergeCell ref="C8:E8"/>
    <mergeCell ref="C1:G1"/>
    <mergeCell ref="C4:G4"/>
    <mergeCell ref="C5:G5"/>
    <mergeCell ref="C3:G3"/>
    <mergeCell ref="C12:E12"/>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224"/>
  <sheetViews>
    <sheetView zoomScale="85" zoomScaleNormal="85" zoomScalePageLayoutView="0" workbookViewId="0" topLeftCell="A1">
      <selection activeCell="A8" sqref="A8:F8"/>
    </sheetView>
  </sheetViews>
  <sheetFormatPr defaultColWidth="9.00390625" defaultRowHeight="12.75"/>
  <cols>
    <col min="1" max="1" width="69.125" style="37" customWidth="1"/>
    <col min="2" max="2" width="6.375" style="20" customWidth="1"/>
    <col min="3" max="3" width="17.625" style="20" customWidth="1"/>
    <col min="4" max="4" width="5.25390625" style="20" customWidth="1"/>
    <col min="5" max="6" width="18.25390625" style="303" customWidth="1"/>
    <col min="7" max="8" width="12.00390625" style="31" customWidth="1"/>
    <col min="9" max="9" width="11.75390625" style="20" hidden="1" customWidth="1"/>
    <col min="10" max="11" width="11.125" style="20" customWidth="1"/>
    <col min="12" max="16384" width="9.125" style="20" customWidth="1"/>
  </cols>
  <sheetData>
    <row r="1" spans="1:9" ht="15.75">
      <c r="A1" s="492" t="s">
        <v>1157</v>
      </c>
      <c r="B1" s="492"/>
      <c r="C1" s="492"/>
      <c r="D1" s="492"/>
      <c r="E1" s="492"/>
      <c r="F1" s="492"/>
      <c r="G1" s="492"/>
      <c r="H1" s="492"/>
      <c r="I1" s="492"/>
    </row>
    <row r="2" spans="1:9" ht="15.75">
      <c r="A2" s="492" t="s">
        <v>821</v>
      </c>
      <c r="B2" s="492"/>
      <c r="C2" s="492"/>
      <c r="D2" s="492"/>
      <c r="E2" s="492"/>
      <c r="F2" s="492"/>
      <c r="G2" s="492"/>
      <c r="H2" s="492"/>
      <c r="I2" s="492"/>
    </row>
    <row r="3" spans="1:9" ht="15.75">
      <c r="A3" s="492" t="s">
        <v>774</v>
      </c>
      <c r="B3" s="492"/>
      <c r="C3" s="492"/>
      <c r="D3" s="492"/>
      <c r="E3" s="492"/>
      <c r="F3" s="492"/>
      <c r="G3" s="492"/>
      <c r="H3" s="492"/>
      <c r="I3" s="492"/>
    </row>
    <row r="4" spans="1:9" ht="15.75">
      <c r="A4" s="492" t="s">
        <v>775</v>
      </c>
      <c r="B4" s="492"/>
      <c r="C4" s="492"/>
      <c r="D4" s="492"/>
      <c r="E4" s="492"/>
      <c r="F4" s="492"/>
      <c r="G4" s="492"/>
      <c r="H4" s="492"/>
      <c r="I4" s="492"/>
    </row>
    <row r="5" spans="1:9" ht="15.75">
      <c r="A5" s="492" t="s">
        <v>1272</v>
      </c>
      <c r="B5" s="492"/>
      <c r="C5" s="492"/>
      <c r="D5" s="492"/>
      <c r="E5" s="492"/>
      <c r="F5" s="492"/>
      <c r="G5" s="492"/>
      <c r="H5" s="492"/>
      <c r="I5" s="492"/>
    </row>
    <row r="6" spans="1:9" ht="15.75">
      <c r="A6" s="492" t="s">
        <v>1361</v>
      </c>
      <c r="B6" s="497"/>
      <c r="C6" s="497"/>
      <c r="D6" s="497"/>
      <c r="E6" s="497"/>
      <c r="F6" s="497"/>
      <c r="G6" s="12"/>
      <c r="H6" s="12"/>
      <c r="I6" s="12"/>
    </row>
    <row r="7" spans="1:9" ht="15.75">
      <c r="A7" s="492" t="s">
        <v>1480</v>
      </c>
      <c r="B7" s="480"/>
      <c r="C7" s="480"/>
      <c r="D7" s="480"/>
      <c r="E7" s="480"/>
      <c r="F7" s="480"/>
      <c r="G7" s="12"/>
      <c r="H7" s="12"/>
      <c r="I7" s="12"/>
    </row>
    <row r="8" spans="1:9" ht="15.75">
      <c r="A8" s="492" t="s">
        <v>1498</v>
      </c>
      <c r="B8" s="480"/>
      <c r="C8" s="480"/>
      <c r="D8" s="480"/>
      <c r="E8" s="480"/>
      <c r="F8" s="480"/>
      <c r="G8" s="12"/>
      <c r="H8" s="12"/>
      <c r="I8" s="12"/>
    </row>
    <row r="9" spans="1:9" ht="15.75">
      <c r="A9" s="12"/>
      <c r="B9" s="199"/>
      <c r="C9" s="199"/>
      <c r="D9" s="199"/>
      <c r="E9" s="199"/>
      <c r="F9" s="199"/>
      <c r="G9" s="12"/>
      <c r="H9" s="12"/>
      <c r="I9" s="12"/>
    </row>
    <row r="10" spans="1:9" ht="15.75">
      <c r="A10" s="12"/>
      <c r="B10" s="199"/>
      <c r="C10" s="199"/>
      <c r="D10" s="199"/>
      <c r="E10" s="199"/>
      <c r="F10" s="199"/>
      <c r="G10" s="12"/>
      <c r="H10" s="12"/>
      <c r="I10" s="12"/>
    </row>
    <row r="11" spans="1:9" ht="15.75">
      <c r="A11" s="498" t="s">
        <v>362</v>
      </c>
      <c r="B11" s="511"/>
      <c r="C11" s="511"/>
      <c r="D11" s="511"/>
      <c r="E11" s="511"/>
      <c r="F11" s="511"/>
      <c r="G11" s="21"/>
      <c r="H11" s="21"/>
      <c r="I11" s="42"/>
    </row>
    <row r="12" spans="1:9" ht="15.75">
      <c r="A12" s="498" t="s">
        <v>838</v>
      </c>
      <c r="B12" s="511"/>
      <c r="C12" s="511"/>
      <c r="D12" s="511"/>
      <c r="E12" s="511"/>
      <c r="F12" s="511"/>
      <c r="G12" s="21"/>
      <c r="H12" s="21"/>
      <c r="I12" s="42"/>
    </row>
    <row r="13" spans="6:9" ht="15.75">
      <c r="F13" s="87" t="s">
        <v>1200</v>
      </c>
      <c r="G13" s="87"/>
      <c r="H13" s="87"/>
      <c r="I13" s="325"/>
    </row>
    <row r="14" spans="1:9" s="30" customFormat="1" ht="15.75">
      <c r="A14" s="500" t="s">
        <v>391</v>
      </c>
      <c r="B14" s="493" t="s">
        <v>343</v>
      </c>
      <c r="C14" s="493" t="s">
        <v>341</v>
      </c>
      <c r="D14" s="493" t="s">
        <v>10</v>
      </c>
      <c r="E14" s="513" t="s">
        <v>376</v>
      </c>
      <c r="F14" s="496"/>
      <c r="G14" s="326"/>
      <c r="H14" s="326"/>
      <c r="I14" s="43"/>
    </row>
    <row r="15" spans="1:9" s="30" customFormat="1" ht="15.75">
      <c r="A15" s="501"/>
      <c r="B15" s="494"/>
      <c r="C15" s="494"/>
      <c r="D15" s="494"/>
      <c r="E15" s="15" t="s">
        <v>611</v>
      </c>
      <c r="F15" s="15" t="s">
        <v>840</v>
      </c>
      <c r="G15" s="326"/>
      <c r="H15" s="326"/>
      <c r="I15" s="43"/>
    </row>
    <row r="16" spans="1:9" s="4" customFormat="1" ht="15.75">
      <c r="A16" s="1">
        <v>1</v>
      </c>
      <c r="B16" s="14">
        <v>2</v>
      </c>
      <c r="C16" s="14">
        <v>3</v>
      </c>
      <c r="D16" s="14">
        <v>4</v>
      </c>
      <c r="E16" s="15">
        <v>5</v>
      </c>
      <c r="F16" s="15">
        <v>6</v>
      </c>
      <c r="G16" s="22"/>
      <c r="H16" s="22"/>
      <c r="I16" s="22"/>
    </row>
    <row r="17" spans="1:9" s="4" customFormat="1" ht="31.5">
      <c r="A17" s="9" t="s">
        <v>282</v>
      </c>
      <c r="B17" s="40">
        <v>706</v>
      </c>
      <c r="C17" s="14"/>
      <c r="D17" s="14"/>
      <c r="E17" s="263">
        <f>E18</f>
        <v>1764661683.7000003</v>
      </c>
      <c r="F17" s="263">
        <f>F18</f>
        <v>1744050745.92</v>
      </c>
      <c r="G17" s="22"/>
      <c r="H17" s="22"/>
      <c r="I17" s="22"/>
    </row>
    <row r="18" spans="1:6" s="38" customFormat="1" ht="15.75">
      <c r="A18" s="9" t="s">
        <v>457</v>
      </c>
      <c r="B18" s="14">
        <v>706</v>
      </c>
      <c r="C18" s="5" t="s">
        <v>613</v>
      </c>
      <c r="D18" s="5"/>
      <c r="E18" s="263">
        <f>E23+E29+E32+E34+E36+E38+E19+E40+E27+E44+E49+E51++E53+E56+E59+E61+E63+E65+E67+E69+E71+E73+E75+E77+E79+E81+E85+E87+E92+E96+E100+E102+E106+E110+E112+E116+E120+E126+E128+E130+E132+E134+E136+E138+E140+E142+E144+E146+E149+E151+E154+E156+E158+E160+E162+E164+E166+E169+E171+E173+E175+E179+E21+E42+E114+E181+E177+E191+E186+E122+E124+E118+E104+E183+E25+E83+E94+E90</f>
        <v>1764661683.7000003</v>
      </c>
      <c r="F18" s="263">
        <f>F23+F29+F32+F34+F36+F38+F19+F40+F27+F44+F49+F51++F53+F56+F59+F61+F63+F65+F67+F69+F71+F73+F75+F77+F79+F81+F85+F87+F92+F96+F100+F102+F106+F110+F112+F116+F120+F126+F128+F130+F132+F134+F136+F138+F140+F142+F144+F146+F149+F151+F154+F156+F158+F160+F162+F164+F166+F169+F171+F173+F175+F179+F21+F42+F114+F181+F177+F191+F186+F122+F124+F118+F104+F183+F25+F83+F94+F90</f>
        <v>1744050745.92</v>
      </c>
    </row>
    <row r="19" spans="1:6" s="38" customFormat="1" ht="47.25">
      <c r="A19" s="2" t="s">
        <v>872</v>
      </c>
      <c r="B19" s="14">
        <v>706</v>
      </c>
      <c r="C19" s="7" t="s">
        <v>874</v>
      </c>
      <c r="D19" s="7"/>
      <c r="E19" s="260">
        <f>E20</f>
        <v>47761301.59</v>
      </c>
      <c r="F19" s="260">
        <f>F20</f>
        <v>47038550</v>
      </c>
    </row>
    <row r="20" spans="1:6" s="38" customFormat="1" ht="31.5">
      <c r="A20" s="2" t="s">
        <v>466</v>
      </c>
      <c r="B20" s="14">
        <v>706</v>
      </c>
      <c r="C20" s="7" t="s">
        <v>874</v>
      </c>
      <c r="D20" s="7" t="s">
        <v>467</v>
      </c>
      <c r="E20" s="260">
        <v>47761301.59</v>
      </c>
      <c r="F20" s="260">
        <v>47038550</v>
      </c>
    </row>
    <row r="21" spans="1:6" s="38" customFormat="1" ht="15.75">
      <c r="A21" s="2" t="s">
        <v>545</v>
      </c>
      <c r="B21" s="14">
        <v>706</v>
      </c>
      <c r="C21" s="7" t="s">
        <v>732</v>
      </c>
      <c r="D21" s="7"/>
      <c r="E21" s="260">
        <f>E22</f>
        <v>9459800</v>
      </c>
      <c r="F21" s="260">
        <f>F22</f>
        <v>9393500</v>
      </c>
    </row>
    <row r="22" spans="1:6" s="38" customFormat="1" ht="15.75">
      <c r="A22" s="2" t="s">
        <v>471</v>
      </c>
      <c r="B22" s="14">
        <v>706</v>
      </c>
      <c r="C22" s="7" t="s">
        <v>732</v>
      </c>
      <c r="D22" s="7" t="s">
        <v>470</v>
      </c>
      <c r="E22" s="260">
        <v>9459800</v>
      </c>
      <c r="F22" s="260">
        <v>9393500</v>
      </c>
    </row>
    <row r="23" spans="1:6" s="38" customFormat="1" ht="63">
      <c r="A23" s="2" t="s">
        <v>688</v>
      </c>
      <c r="B23" s="14">
        <v>706</v>
      </c>
      <c r="C23" s="7" t="s">
        <v>700</v>
      </c>
      <c r="D23" s="7"/>
      <c r="E23" s="260">
        <f>E24</f>
        <v>378000</v>
      </c>
      <c r="F23" s="260">
        <f>F24</f>
        <v>401000</v>
      </c>
    </row>
    <row r="24" spans="1:6" s="38" customFormat="1" ht="31.5">
      <c r="A24" s="2" t="s">
        <v>314</v>
      </c>
      <c r="B24" s="14">
        <v>706</v>
      </c>
      <c r="C24" s="7" t="s">
        <v>700</v>
      </c>
      <c r="D24" s="7" t="s">
        <v>473</v>
      </c>
      <c r="E24" s="260">
        <v>378000</v>
      </c>
      <c r="F24" s="260">
        <v>401000</v>
      </c>
    </row>
    <row r="25" spans="1:6" s="38" customFormat="1" ht="31.5">
      <c r="A25" s="2" t="s">
        <v>512</v>
      </c>
      <c r="B25" s="14">
        <v>706</v>
      </c>
      <c r="C25" s="7" t="s">
        <v>701</v>
      </c>
      <c r="D25" s="7"/>
      <c r="E25" s="260">
        <f>E26</f>
        <v>1065100</v>
      </c>
      <c r="F25" s="260">
        <f>F26</f>
        <v>1087700</v>
      </c>
    </row>
    <row r="26" spans="1:6" s="38" customFormat="1" ht="15.75">
      <c r="A26" s="2" t="s">
        <v>471</v>
      </c>
      <c r="B26" s="14">
        <v>706</v>
      </c>
      <c r="C26" s="7" t="s">
        <v>701</v>
      </c>
      <c r="D26" s="7" t="s">
        <v>470</v>
      </c>
      <c r="E26" s="260">
        <v>1065100</v>
      </c>
      <c r="F26" s="260">
        <v>1087700</v>
      </c>
    </row>
    <row r="27" spans="1:6" s="38" customFormat="1" ht="63">
      <c r="A27" s="2" t="s">
        <v>707</v>
      </c>
      <c r="B27" s="14">
        <v>706</v>
      </c>
      <c r="C27" s="7" t="s">
        <v>631</v>
      </c>
      <c r="D27" s="7"/>
      <c r="E27" s="260">
        <f>E28</f>
        <v>7413500</v>
      </c>
      <c r="F27" s="260">
        <f>F28</f>
        <v>7413500</v>
      </c>
    </row>
    <row r="28" spans="1:6" s="38" customFormat="1" ht="35.25" customHeight="1">
      <c r="A28" s="2" t="s">
        <v>164</v>
      </c>
      <c r="B28" s="14">
        <v>706</v>
      </c>
      <c r="C28" s="7" t="s">
        <v>631</v>
      </c>
      <c r="D28" s="7" t="s">
        <v>473</v>
      </c>
      <c r="E28" s="260">
        <v>7413500</v>
      </c>
      <c r="F28" s="260">
        <v>7413500</v>
      </c>
    </row>
    <row r="29" spans="1:6" s="38" customFormat="1" ht="38.25" customHeight="1">
      <c r="A29" s="2" t="s">
        <v>567</v>
      </c>
      <c r="B29" s="14">
        <v>706</v>
      </c>
      <c r="C29" s="7" t="s">
        <v>646</v>
      </c>
      <c r="D29" s="7"/>
      <c r="E29" s="260">
        <f>E31+E30</f>
        <v>27335800</v>
      </c>
      <c r="F29" s="260">
        <f>F31+F30</f>
        <v>27418400</v>
      </c>
    </row>
    <row r="30" spans="1:6" s="38" customFormat="1" ht="15.75">
      <c r="A30" s="2" t="s">
        <v>361</v>
      </c>
      <c r="B30" s="14">
        <v>706</v>
      </c>
      <c r="C30" s="7" t="s">
        <v>646</v>
      </c>
      <c r="D30" s="7" t="s">
        <v>469</v>
      </c>
      <c r="E30" s="260">
        <v>6503000</v>
      </c>
      <c r="F30" s="260">
        <v>6525000</v>
      </c>
    </row>
    <row r="31" spans="1:6" s="38" customFormat="1" ht="31.5">
      <c r="A31" s="2" t="s">
        <v>466</v>
      </c>
      <c r="B31" s="14">
        <v>706</v>
      </c>
      <c r="C31" s="7" t="s">
        <v>646</v>
      </c>
      <c r="D31" s="7" t="s">
        <v>467</v>
      </c>
      <c r="E31" s="260">
        <v>20832800</v>
      </c>
      <c r="F31" s="260">
        <v>20893400</v>
      </c>
    </row>
    <row r="32" spans="1:6" s="38" customFormat="1" ht="54" customHeight="1">
      <c r="A32" s="2" t="s">
        <v>566</v>
      </c>
      <c r="B32" s="14">
        <v>706</v>
      </c>
      <c r="C32" s="7" t="s">
        <v>653</v>
      </c>
      <c r="D32" s="7"/>
      <c r="E32" s="260">
        <f>E33</f>
        <v>22791800</v>
      </c>
      <c r="F32" s="260">
        <f>F33</f>
        <v>22855800</v>
      </c>
    </row>
    <row r="33" spans="1:6" s="38" customFormat="1" ht="40.5" customHeight="1">
      <c r="A33" s="2" t="s">
        <v>466</v>
      </c>
      <c r="B33" s="14">
        <v>706</v>
      </c>
      <c r="C33" s="7" t="s">
        <v>653</v>
      </c>
      <c r="D33" s="7" t="s">
        <v>467</v>
      </c>
      <c r="E33" s="260">
        <v>22791800</v>
      </c>
      <c r="F33" s="260">
        <v>22855800</v>
      </c>
    </row>
    <row r="34" spans="1:6" s="38" customFormat="1" ht="52.5" customHeight="1">
      <c r="A34" s="2" t="s">
        <v>703</v>
      </c>
      <c r="B34" s="14">
        <v>706</v>
      </c>
      <c r="C34" s="7" t="s">
        <v>658</v>
      </c>
      <c r="D34" s="7"/>
      <c r="E34" s="294">
        <f>E35</f>
        <v>7871500</v>
      </c>
      <c r="F34" s="260">
        <f>F35</f>
        <v>7871500</v>
      </c>
    </row>
    <row r="35" spans="1:6" s="38" customFormat="1" ht="31.5">
      <c r="A35" s="2" t="s">
        <v>466</v>
      </c>
      <c r="B35" s="14">
        <v>706</v>
      </c>
      <c r="C35" s="7" t="s">
        <v>658</v>
      </c>
      <c r="D35" s="7" t="s">
        <v>467</v>
      </c>
      <c r="E35" s="260">
        <v>7871500</v>
      </c>
      <c r="F35" s="260">
        <v>7871500</v>
      </c>
    </row>
    <row r="36" spans="1:6" s="38" customFormat="1" ht="47.25">
      <c r="A36" s="2" t="s">
        <v>817</v>
      </c>
      <c r="B36" s="14">
        <v>706</v>
      </c>
      <c r="C36" s="7" t="s">
        <v>669</v>
      </c>
      <c r="D36" s="7"/>
      <c r="E36" s="260">
        <f>E37</f>
        <v>57700</v>
      </c>
      <c r="F36" s="260">
        <f>F37</f>
        <v>57700</v>
      </c>
    </row>
    <row r="37" spans="1:6" s="38" customFormat="1" ht="31.5">
      <c r="A37" s="2" t="s">
        <v>485</v>
      </c>
      <c r="B37" s="14">
        <v>706</v>
      </c>
      <c r="C37" s="7" t="s">
        <v>669</v>
      </c>
      <c r="D37" s="7" t="s">
        <v>460</v>
      </c>
      <c r="E37" s="260">
        <v>57700</v>
      </c>
      <c r="F37" s="260">
        <v>57700</v>
      </c>
    </row>
    <row r="38" spans="1:6" s="38" customFormat="1" ht="47.25">
      <c r="A38" s="2" t="s">
        <v>510</v>
      </c>
      <c r="B38" s="14">
        <v>706</v>
      </c>
      <c r="C38" s="7" t="s">
        <v>671</v>
      </c>
      <c r="D38" s="7"/>
      <c r="E38" s="260">
        <f>E39</f>
        <v>74127000</v>
      </c>
      <c r="F38" s="260">
        <f>F39</f>
        <v>81311000</v>
      </c>
    </row>
    <row r="39" spans="1:6" s="53" customFormat="1" ht="31.5">
      <c r="A39" s="2" t="s">
        <v>485</v>
      </c>
      <c r="B39" s="14">
        <v>706</v>
      </c>
      <c r="C39" s="7" t="s">
        <v>671</v>
      </c>
      <c r="D39" s="7" t="s">
        <v>460</v>
      </c>
      <c r="E39" s="260">
        <v>74127000</v>
      </c>
      <c r="F39" s="260">
        <v>81311000</v>
      </c>
    </row>
    <row r="40" spans="1:6" s="38" customFormat="1" ht="82.5" customHeight="1">
      <c r="A40" s="2" t="s">
        <v>683</v>
      </c>
      <c r="B40" s="14">
        <v>706</v>
      </c>
      <c r="C40" s="7" t="s">
        <v>694</v>
      </c>
      <c r="D40" s="7"/>
      <c r="E40" s="260">
        <f>E41</f>
        <v>2987100</v>
      </c>
      <c r="F40" s="260">
        <f>F41</f>
        <v>2987100</v>
      </c>
    </row>
    <row r="41" spans="1:6" s="38" customFormat="1" ht="21" customHeight="1">
      <c r="A41" s="2" t="s">
        <v>461</v>
      </c>
      <c r="B41" s="14">
        <v>706</v>
      </c>
      <c r="C41" s="7" t="s">
        <v>694</v>
      </c>
      <c r="D41" s="7" t="s">
        <v>462</v>
      </c>
      <c r="E41" s="260">
        <v>2987100</v>
      </c>
      <c r="F41" s="260">
        <v>2987100</v>
      </c>
    </row>
    <row r="42" spans="1:6" s="38" customFormat="1" ht="31.5">
      <c r="A42" s="2" t="s">
        <v>685</v>
      </c>
      <c r="B42" s="14">
        <v>706</v>
      </c>
      <c r="C42" s="7" t="s">
        <v>693</v>
      </c>
      <c r="D42" s="7"/>
      <c r="E42" s="260">
        <f>E43</f>
        <v>5047000</v>
      </c>
      <c r="F42" s="260">
        <f>F43</f>
        <v>5047000</v>
      </c>
    </row>
    <row r="43" spans="1:6" s="38" customFormat="1" ht="31.5">
      <c r="A43" s="2" t="s">
        <v>466</v>
      </c>
      <c r="B43" s="14">
        <v>706</v>
      </c>
      <c r="C43" s="7" t="s">
        <v>693</v>
      </c>
      <c r="D43" s="7" t="s">
        <v>467</v>
      </c>
      <c r="E43" s="260">
        <v>5047000</v>
      </c>
      <c r="F43" s="260">
        <v>5047000</v>
      </c>
    </row>
    <row r="44" spans="1:6" s="38" customFormat="1" ht="15.75">
      <c r="A44" s="2" t="s">
        <v>486</v>
      </c>
      <c r="B44" s="14">
        <v>706</v>
      </c>
      <c r="C44" s="7" t="s">
        <v>612</v>
      </c>
      <c r="D44" s="7"/>
      <c r="E44" s="260">
        <f>E45+E46+E48+E47</f>
        <v>80573000</v>
      </c>
      <c r="F44" s="260">
        <f>F45+F46+F48+F47</f>
        <v>80573000</v>
      </c>
    </row>
    <row r="45" spans="1:6" s="38" customFormat="1" ht="15" customHeight="1">
      <c r="A45" s="2" t="s">
        <v>458</v>
      </c>
      <c r="B45" s="14">
        <v>706</v>
      </c>
      <c r="C45" s="7" t="s">
        <v>612</v>
      </c>
      <c r="D45" s="7" t="s">
        <v>459</v>
      </c>
      <c r="E45" s="260">
        <v>61820000</v>
      </c>
      <c r="F45" s="260">
        <v>61820000</v>
      </c>
    </row>
    <row r="46" spans="1:6" s="38" customFormat="1" ht="31.5">
      <c r="A46" s="2" t="s">
        <v>485</v>
      </c>
      <c r="B46" s="14">
        <v>706</v>
      </c>
      <c r="C46" s="7" t="s">
        <v>612</v>
      </c>
      <c r="D46" s="7" t="s">
        <v>460</v>
      </c>
      <c r="E46" s="260">
        <v>17821000</v>
      </c>
      <c r="F46" s="260">
        <v>17821000</v>
      </c>
    </row>
    <row r="47" spans="1:6" s="38" customFormat="1" ht="15.75">
      <c r="A47" s="2" t="s">
        <v>471</v>
      </c>
      <c r="B47" s="14">
        <v>706</v>
      </c>
      <c r="C47" s="7" t="s">
        <v>612</v>
      </c>
      <c r="D47" s="7" t="s">
        <v>470</v>
      </c>
      <c r="E47" s="260">
        <v>40000</v>
      </c>
      <c r="F47" s="260">
        <v>40000</v>
      </c>
    </row>
    <row r="48" spans="1:6" s="38" customFormat="1" ht="15.75">
      <c r="A48" s="2" t="s">
        <v>461</v>
      </c>
      <c r="B48" s="14">
        <v>706</v>
      </c>
      <c r="C48" s="7" t="s">
        <v>612</v>
      </c>
      <c r="D48" s="7" t="s">
        <v>462</v>
      </c>
      <c r="E48" s="260">
        <v>892000</v>
      </c>
      <c r="F48" s="260">
        <v>892000</v>
      </c>
    </row>
    <row r="49" spans="1:6" s="38" customFormat="1" ht="31.5">
      <c r="A49" s="2" t="s">
        <v>32</v>
      </c>
      <c r="B49" s="14">
        <v>706</v>
      </c>
      <c r="C49" s="7" t="s">
        <v>614</v>
      </c>
      <c r="D49" s="7"/>
      <c r="E49" s="260">
        <f>E50</f>
        <v>2883000</v>
      </c>
      <c r="F49" s="260">
        <f>F50</f>
        <v>2883000</v>
      </c>
    </row>
    <row r="50" spans="1:6" s="38" customFormat="1" ht="63">
      <c r="A50" s="2" t="s">
        <v>458</v>
      </c>
      <c r="B50" s="14">
        <v>706</v>
      </c>
      <c r="C50" s="7" t="s">
        <v>614</v>
      </c>
      <c r="D50" s="7" t="s">
        <v>459</v>
      </c>
      <c r="E50" s="260">
        <v>2883000</v>
      </c>
      <c r="F50" s="260">
        <v>2883000</v>
      </c>
    </row>
    <row r="51" spans="1:6" s="53" customFormat="1" ht="15.75">
      <c r="A51" s="2" t="s">
        <v>113</v>
      </c>
      <c r="B51" s="14">
        <v>706</v>
      </c>
      <c r="C51" s="7" t="s">
        <v>641</v>
      </c>
      <c r="D51" s="51"/>
      <c r="E51" s="260">
        <f>E52</f>
        <v>645000</v>
      </c>
      <c r="F51" s="260">
        <f>F52</f>
        <v>645000</v>
      </c>
    </row>
    <row r="52" spans="1:6" s="53" customFormat="1" ht="15.75">
      <c r="A52" s="2" t="s">
        <v>471</v>
      </c>
      <c r="B52" s="14">
        <v>706</v>
      </c>
      <c r="C52" s="7" t="s">
        <v>641</v>
      </c>
      <c r="D52" s="7" t="s">
        <v>470</v>
      </c>
      <c r="E52" s="260">
        <v>645000</v>
      </c>
      <c r="F52" s="260">
        <v>645000</v>
      </c>
    </row>
    <row r="53" spans="1:6" s="38" customFormat="1" ht="15.75">
      <c r="A53" s="2" t="s">
        <v>413</v>
      </c>
      <c r="B53" s="14">
        <v>706</v>
      </c>
      <c r="C53" s="7" t="s">
        <v>670</v>
      </c>
      <c r="D53" s="7"/>
      <c r="E53" s="260">
        <f>E54+E55</f>
        <v>13875000</v>
      </c>
      <c r="F53" s="260">
        <f>F54+F55</f>
        <v>17399200</v>
      </c>
    </row>
    <row r="54" spans="1:6" s="38" customFormat="1" ht="37.5" customHeight="1">
      <c r="A54" s="2" t="s">
        <v>485</v>
      </c>
      <c r="B54" s="14">
        <v>706</v>
      </c>
      <c r="C54" s="7" t="s">
        <v>670</v>
      </c>
      <c r="D54" s="7" t="s">
        <v>460</v>
      </c>
      <c r="E54" s="260">
        <v>8171000</v>
      </c>
      <c r="F54" s="260">
        <v>11695200</v>
      </c>
    </row>
    <row r="55" spans="1:6" s="38" customFormat="1" ht="15.75">
      <c r="A55" s="2" t="s">
        <v>361</v>
      </c>
      <c r="B55" s="14">
        <v>706</v>
      </c>
      <c r="C55" s="7" t="s">
        <v>670</v>
      </c>
      <c r="D55" s="7" t="s">
        <v>469</v>
      </c>
      <c r="E55" s="260">
        <v>5704000</v>
      </c>
      <c r="F55" s="260">
        <v>5704000</v>
      </c>
    </row>
    <row r="56" spans="1:6" s="38" customFormat="1" ht="15.75">
      <c r="A56" s="2" t="s">
        <v>414</v>
      </c>
      <c r="B56" s="14">
        <v>706</v>
      </c>
      <c r="C56" s="7" t="s">
        <v>622</v>
      </c>
      <c r="D56" s="7"/>
      <c r="E56" s="260">
        <f>E57+E58</f>
        <v>4488000</v>
      </c>
      <c r="F56" s="260">
        <f>F57+F58</f>
        <v>4488000</v>
      </c>
    </row>
    <row r="57" spans="1:6" s="38" customFormat="1" ht="63">
      <c r="A57" s="2" t="s">
        <v>458</v>
      </c>
      <c r="B57" s="14">
        <v>706</v>
      </c>
      <c r="C57" s="7" t="s">
        <v>622</v>
      </c>
      <c r="D57" s="7" t="s">
        <v>459</v>
      </c>
      <c r="E57" s="260">
        <v>2486000</v>
      </c>
      <c r="F57" s="260">
        <v>2486000</v>
      </c>
    </row>
    <row r="58" spans="1:6" s="38" customFormat="1" ht="31.5">
      <c r="A58" s="2" t="s">
        <v>485</v>
      </c>
      <c r="B58" s="14">
        <v>706</v>
      </c>
      <c r="C58" s="7" t="s">
        <v>622</v>
      </c>
      <c r="D58" s="7" t="s">
        <v>460</v>
      </c>
      <c r="E58" s="260">
        <v>2002000</v>
      </c>
      <c r="F58" s="260">
        <v>2002000</v>
      </c>
    </row>
    <row r="59" spans="1:6" s="38" customFormat="1" ht="15.75">
      <c r="A59" s="2" t="s">
        <v>316</v>
      </c>
      <c r="B59" s="14">
        <v>706</v>
      </c>
      <c r="C59" s="7" t="s">
        <v>667</v>
      </c>
      <c r="D59" s="7"/>
      <c r="E59" s="260">
        <f>E60</f>
        <v>1500000</v>
      </c>
      <c r="F59" s="260">
        <f>F60</f>
        <v>1500000</v>
      </c>
    </row>
    <row r="60" spans="1:6" s="38" customFormat="1" ht="31.5">
      <c r="A60" s="2" t="s">
        <v>485</v>
      </c>
      <c r="B60" s="14">
        <v>706</v>
      </c>
      <c r="C60" s="7" t="s">
        <v>667</v>
      </c>
      <c r="D60" s="7" t="s">
        <v>460</v>
      </c>
      <c r="E60" s="260">
        <v>1500000</v>
      </c>
      <c r="F60" s="260">
        <v>1500000</v>
      </c>
    </row>
    <row r="61" spans="1:6" s="38" customFormat="1" ht="31.5">
      <c r="A61" s="2" t="s">
        <v>86</v>
      </c>
      <c r="B61" s="14">
        <v>706</v>
      </c>
      <c r="C61" s="7" t="s">
        <v>668</v>
      </c>
      <c r="D61" s="7"/>
      <c r="E61" s="260">
        <f>E62</f>
        <v>3000000</v>
      </c>
      <c r="F61" s="260">
        <f>F62</f>
        <v>3000000</v>
      </c>
    </row>
    <row r="62" spans="1:6" s="38" customFormat="1" ht="31.5">
      <c r="A62" s="2" t="s">
        <v>485</v>
      </c>
      <c r="B62" s="14">
        <v>706</v>
      </c>
      <c r="C62" s="7" t="s">
        <v>668</v>
      </c>
      <c r="D62" s="7" t="s">
        <v>460</v>
      </c>
      <c r="E62" s="260">
        <v>3000000</v>
      </c>
      <c r="F62" s="260">
        <v>3000000</v>
      </c>
    </row>
    <row r="63" spans="1:6" s="53" customFormat="1" ht="15.75">
      <c r="A63" s="2" t="s">
        <v>40</v>
      </c>
      <c r="B63" s="14">
        <v>706</v>
      </c>
      <c r="C63" s="7" t="s">
        <v>663</v>
      </c>
      <c r="D63" s="7"/>
      <c r="E63" s="260">
        <f>E64</f>
        <v>3270000</v>
      </c>
      <c r="F63" s="260">
        <f>F64</f>
        <v>3348000</v>
      </c>
    </row>
    <row r="64" spans="1:6" s="53" customFormat="1" ht="31.5">
      <c r="A64" s="2" t="s">
        <v>485</v>
      </c>
      <c r="B64" s="14">
        <v>706</v>
      </c>
      <c r="C64" s="7" t="s">
        <v>663</v>
      </c>
      <c r="D64" s="7" t="s">
        <v>460</v>
      </c>
      <c r="E64" s="260">
        <v>3270000</v>
      </c>
      <c r="F64" s="260">
        <v>3348000</v>
      </c>
    </row>
    <row r="65" spans="1:6" s="38" customFormat="1" ht="39" customHeight="1">
      <c r="A65" s="2" t="s">
        <v>446</v>
      </c>
      <c r="B65" s="14">
        <v>706</v>
      </c>
      <c r="C65" s="7" t="s">
        <v>665</v>
      </c>
      <c r="D65" s="7"/>
      <c r="E65" s="260">
        <f>E66</f>
        <v>850000</v>
      </c>
      <c r="F65" s="260">
        <f>F66</f>
        <v>850000</v>
      </c>
    </row>
    <row r="66" spans="1:6" s="38" customFormat="1" ht="31.5">
      <c r="A66" s="2" t="s">
        <v>485</v>
      </c>
      <c r="B66" s="14">
        <v>706</v>
      </c>
      <c r="C66" s="7" t="s">
        <v>665</v>
      </c>
      <c r="D66" s="7" t="s">
        <v>460</v>
      </c>
      <c r="E66" s="260">
        <v>850000</v>
      </c>
      <c r="F66" s="260">
        <v>850000</v>
      </c>
    </row>
    <row r="67" spans="1:6" s="38" customFormat="1" ht="15.75">
      <c r="A67" s="2" t="s">
        <v>123</v>
      </c>
      <c r="B67" s="14">
        <v>706</v>
      </c>
      <c r="C67" s="7" t="s">
        <v>615</v>
      </c>
      <c r="D67" s="7"/>
      <c r="E67" s="260">
        <f>E68</f>
        <v>800000</v>
      </c>
      <c r="F67" s="260">
        <f>F68</f>
        <v>800000</v>
      </c>
    </row>
    <row r="68" spans="1:6" s="38" customFormat="1" ht="15.75">
      <c r="A68" s="2" t="s">
        <v>461</v>
      </c>
      <c r="B68" s="14">
        <v>706</v>
      </c>
      <c r="C68" s="7" t="s">
        <v>615</v>
      </c>
      <c r="D68" s="7" t="s">
        <v>462</v>
      </c>
      <c r="E68" s="260">
        <v>800000</v>
      </c>
      <c r="F68" s="260">
        <v>800000</v>
      </c>
    </row>
    <row r="69" spans="1:6" s="38" customFormat="1" ht="31.5">
      <c r="A69" s="2" t="s">
        <v>98</v>
      </c>
      <c r="B69" s="14">
        <v>706</v>
      </c>
      <c r="C69" s="7" t="s">
        <v>620</v>
      </c>
      <c r="D69" s="7"/>
      <c r="E69" s="260">
        <f>E70</f>
        <v>500000</v>
      </c>
      <c r="F69" s="260">
        <f>F70</f>
        <v>500000</v>
      </c>
    </row>
    <row r="70" spans="1:6" s="38" customFormat="1" ht="31.5">
      <c r="A70" s="2" t="s">
        <v>485</v>
      </c>
      <c r="B70" s="14">
        <v>706</v>
      </c>
      <c r="C70" s="7" t="s">
        <v>620</v>
      </c>
      <c r="D70" s="7" t="s">
        <v>460</v>
      </c>
      <c r="E70" s="260">
        <v>500000</v>
      </c>
      <c r="F70" s="260">
        <v>500000</v>
      </c>
    </row>
    <row r="71" spans="1:6" s="38" customFormat="1" ht="15.75">
      <c r="A71" s="2" t="s">
        <v>278</v>
      </c>
      <c r="B71" s="14">
        <v>706</v>
      </c>
      <c r="C71" s="7" t="s">
        <v>621</v>
      </c>
      <c r="D71" s="7"/>
      <c r="E71" s="260">
        <f>E72</f>
        <v>1810000</v>
      </c>
      <c r="F71" s="260">
        <f>F72</f>
        <v>4810000</v>
      </c>
    </row>
    <row r="72" spans="1:6" s="38" customFormat="1" ht="31.5">
      <c r="A72" s="2" t="s">
        <v>485</v>
      </c>
      <c r="B72" s="14">
        <v>706</v>
      </c>
      <c r="C72" s="7" t="s">
        <v>621</v>
      </c>
      <c r="D72" s="7" t="s">
        <v>460</v>
      </c>
      <c r="E72" s="260">
        <v>1810000</v>
      </c>
      <c r="F72" s="260">
        <v>4810000</v>
      </c>
    </row>
    <row r="73" spans="1:6" s="38" customFormat="1" ht="31.5">
      <c r="A73" s="2" t="s">
        <v>463</v>
      </c>
      <c r="B73" s="14">
        <v>706</v>
      </c>
      <c r="C73" s="7" t="s">
        <v>623</v>
      </c>
      <c r="D73" s="7"/>
      <c r="E73" s="260">
        <f>E74</f>
        <v>2854000</v>
      </c>
      <c r="F73" s="260">
        <f>F74</f>
        <v>2854000</v>
      </c>
    </row>
    <row r="74" spans="1:6" s="38" customFormat="1" ht="31.5">
      <c r="A74" s="2" t="s">
        <v>466</v>
      </c>
      <c r="B74" s="14">
        <v>706</v>
      </c>
      <c r="C74" s="7" t="s">
        <v>623</v>
      </c>
      <c r="D74" s="7" t="s">
        <v>467</v>
      </c>
      <c r="E74" s="260">
        <v>2854000</v>
      </c>
      <c r="F74" s="260">
        <v>2854000</v>
      </c>
    </row>
    <row r="75" spans="1:6" s="38" customFormat="1" ht="15.75">
      <c r="A75" s="2" t="s">
        <v>396</v>
      </c>
      <c r="B75" s="14">
        <v>706</v>
      </c>
      <c r="C75" s="7" t="s">
        <v>630</v>
      </c>
      <c r="D75" s="7"/>
      <c r="E75" s="260">
        <f>E76</f>
        <v>2450000</v>
      </c>
      <c r="F75" s="260">
        <f>F76</f>
        <v>2450000</v>
      </c>
    </row>
    <row r="76" spans="1:6" s="38" customFormat="1" ht="31.5">
      <c r="A76" s="2" t="s">
        <v>466</v>
      </c>
      <c r="B76" s="14">
        <v>706</v>
      </c>
      <c r="C76" s="7" t="s">
        <v>630</v>
      </c>
      <c r="D76" s="7" t="s">
        <v>467</v>
      </c>
      <c r="E76" s="260">
        <v>2450000</v>
      </c>
      <c r="F76" s="260">
        <v>2450000</v>
      </c>
    </row>
    <row r="77" spans="1:6" s="38" customFormat="1" ht="15.75">
      <c r="A77" s="2" t="s">
        <v>393</v>
      </c>
      <c r="B77" s="14">
        <v>706</v>
      </c>
      <c r="C77" s="7" t="s">
        <v>659</v>
      </c>
      <c r="D77" s="7"/>
      <c r="E77" s="260">
        <f>E78</f>
        <v>110172000</v>
      </c>
      <c r="F77" s="260">
        <f>F78</f>
        <v>110172000</v>
      </c>
    </row>
    <row r="78" spans="1:6" s="38" customFormat="1" ht="31.5">
      <c r="A78" s="2" t="s">
        <v>466</v>
      </c>
      <c r="B78" s="14">
        <v>706</v>
      </c>
      <c r="C78" s="7" t="s">
        <v>659</v>
      </c>
      <c r="D78" s="7" t="s">
        <v>467</v>
      </c>
      <c r="E78" s="260">
        <v>110172000</v>
      </c>
      <c r="F78" s="260">
        <v>110172000</v>
      </c>
    </row>
    <row r="79" spans="1:6" s="38" customFormat="1" ht="31.5">
      <c r="A79" s="2" t="s">
        <v>468</v>
      </c>
      <c r="B79" s="14">
        <v>706</v>
      </c>
      <c r="C79" s="7" t="s">
        <v>654</v>
      </c>
      <c r="D79" s="7"/>
      <c r="E79" s="260">
        <f>E80</f>
        <v>151898000</v>
      </c>
      <c r="F79" s="260">
        <f>F80</f>
        <v>151898000</v>
      </c>
    </row>
    <row r="80" spans="1:6" s="38" customFormat="1" ht="31.5">
      <c r="A80" s="2" t="s">
        <v>466</v>
      </c>
      <c r="B80" s="14">
        <v>706</v>
      </c>
      <c r="C80" s="7" t="s">
        <v>654</v>
      </c>
      <c r="D80" s="7" t="s">
        <v>467</v>
      </c>
      <c r="E80" s="260">
        <v>151898000</v>
      </c>
      <c r="F80" s="260">
        <v>151898000</v>
      </c>
    </row>
    <row r="81" spans="1:6" s="38" customFormat="1" ht="15.75">
      <c r="A81" s="2" t="s">
        <v>169</v>
      </c>
      <c r="B81" s="14">
        <v>706</v>
      </c>
      <c r="C81" s="7" t="s">
        <v>652</v>
      </c>
      <c r="D81" s="7"/>
      <c r="E81" s="260">
        <f>E82</f>
        <v>73445000</v>
      </c>
      <c r="F81" s="260">
        <f>F82</f>
        <v>73445000</v>
      </c>
    </row>
    <row r="82" spans="1:6" s="38" customFormat="1" ht="15" customHeight="1">
      <c r="A82" s="2" t="s">
        <v>466</v>
      </c>
      <c r="B82" s="14">
        <v>706</v>
      </c>
      <c r="C82" s="7" t="s">
        <v>652</v>
      </c>
      <c r="D82" s="7" t="s">
        <v>467</v>
      </c>
      <c r="E82" s="260">
        <v>73445000</v>
      </c>
      <c r="F82" s="260">
        <v>73445000</v>
      </c>
    </row>
    <row r="83" spans="1:6" s="38" customFormat="1" ht="35.25" customHeight="1">
      <c r="A83" s="2" t="s">
        <v>871</v>
      </c>
      <c r="B83" s="14">
        <v>706</v>
      </c>
      <c r="C83" s="7" t="s">
        <v>876</v>
      </c>
      <c r="D83" s="7"/>
      <c r="E83" s="260">
        <f>E84</f>
        <v>10380000</v>
      </c>
      <c r="F83" s="260">
        <f>F84</f>
        <v>10380000</v>
      </c>
    </row>
    <row r="84" spans="1:6" s="38" customFormat="1" ht="31.5">
      <c r="A84" s="2" t="s">
        <v>466</v>
      </c>
      <c r="B84" s="14">
        <v>706</v>
      </c>
      <c r="C84" s="7" t="s">
        <v>876</v>
      </c>
      <c r="D84" s="7" t="s">
        <v>467</v>
      </c>
      <c r="E84" s="260">
        <v>10380000</v>
      </c>
      <c r="F84" s="260">
        <v>10380000</v>
      </c>
    </row>
    <row r="85" spans="1:6" s="38" customFormat="1" ht="16.5" customHeight="1">
      <c r="A85" s="2" t="s">
        <v>472</v>
      </c>
      <c r="B85" s="14">
        <v>706</v>
      </c>
      <c r="C85" s="7" t="s">
        <v>651</v>
      </c>
      <c r="D85" s="7"/>
      <c r="E85" s="260">
        <f>E86</f>
        <v>12966000</v>
      </c>
      <c r="F85" s="260">
        <f>F86</f>
        <v>12966000</v>
      </c>
    </row>
    <row r="86" spans="1:6" s="38" customFormat="1" ht="21" customHeight="1">
      <c r="A86" s="2" t="s">
        <v>466</v>
      </c>
      <c r="B86" s="14">
        <v>706</v>
      </c>
      <c r="C86" s="7" t="s">
        <v>651</v>
      </c>
      <c r="D86" s="7" t="s">
        <v>467</v>
      </c>
      <c r="E86" s="260">
        <v>12966000</v>
      </c>
      <c r="F86" s="260">
        <v>12966000</v>
      </c>
    </row>
    <row r="87" spans="1:6" s="38" customFormat="1" ht="17.25" customHeight="1">
      <c r="A87" s="2" t="s">
        <v>423</v>
      </c>
      <c r="B87" s="14">
        <v>706</v>
      </c>
      <c r="C87" s="7" t="s">
        <v>649</v>
      </c>
      <c r="D87" s="7"/>
      <c r="E87" s="260">
        <f>E88+E89</f>
        <v>2370000</v>
      </c>
      <c r="F87" s="260">
        <f>F88+F89</f>
        <v>2370000</v>
      </c>
    </row>
    <row r="88" spans="1:6" s="38" customFormat="1" ht="21.75" customHeight="1">
      <c r="A88" s="2" t="s">
        <v>471</v>
      </c>
      <c r="B88" s="14">
        <v>706</v>
      </c>
      <c r="C88" s="7" t="s">
        <v>649</v>
      </c>
      <c r="D88" s="7" t="s">
        <v>470</v>
      </c>
      <c r="E88" s="260">
        <v>550000</v>
      </c>
      <c r="F88" s="260">
        <v>550000</v>
      </c>
    </row>
    <row r="89" spans="1:6" s="38" customFormat="1" ht="31.5">
      <c r="A89" s="2" t="s">
        <v>466</v>
      </c>
      <c r="B89" s="14">
        <v>706</v>
      </c>
      <c r="C89" s="7" t="s">
        <v>649</v>
      </c>
      <c r="D89" s="7" t="s">
        <v>467</v>
      </c>
      <c r="E89" s="260">
        <v>1820000</v>
      </c>
      <c r="F89" s="260">
        <v>1820000</v>
      </c>
    </row>
    <row r="90" spans="1:6" s="38" customFormat="1" ht="15.75">
      <c r="A90" s="2" t="s">
        <v>815</v>
      </c>
      <c r="B90" s="14">
        <v>706</v>
      </c>
      <c r="C90" s="7" t="s">
        <v>875</v>
      </c>
      <c r="D90" s="7"/>
      <c r="E90" s="260">
        <f>E91</f>
        <v>1000000</v>
      </c>
      <c r="F90" s="260">
        <f>F91</f>
        <v>1000000</v>
      </c>
    </row>
    <row r="91" spans="1:6" s="38" customFormat="1" ht="31.5">
      <c r="A91" s="2" t="s">
        <v>466</v>
      </c>
      <c r="B91" s="14">
        <v>706</v>
      </c>
      <c r="C91" s="7" t="s">
        <v>875</v>
      </c>
      <c r="D91" s="7" t="s">
        <v>467</v>
      </c>
      <c r="E91" s="260">
        <v>1000000</v>
      </c>
      <c r="F91" s="260">
        <v>1000000</v>
      </c>
    </row>
    <row r="92" spans="1:6" s="38" customFormat="1" ht="20.25" customHeight="1">
      <c r="A92" s="2" t="s">
        <v>355</v>
      </c>
      <c r="B92" s="14">
        <v>706</v>
      </c>
      <c r="C92" s="7" t="s">
        <v>666</v>
      </c>
      <c r="D92" s="7"/>
      <c r="E92" s="260">
        <f>E93</f>
        <v>2400000</v>
      </c>
      <c r="F92" s="260">
        <f>F93</f>
        <v>2400000</v>
      </c>
    </row>
    <row r="93" spans="1:6" s="38" customFormat="1" ht="15.75">
      <c r="A93" s="2" t="s">
        <v>461</v>
      </c>
      <c r="B93" s="14">
        <v>706</v>
      </c>
      <c r="C93" s="7" t="s">
        <v>666</v>
      </c>
      <c r="D93" s="7" t="s">
        <v>462</v>
      </c>
      <c r="E93" s="260">
        <v>2400000</v>
      </c>
      <c r="F93" s="260">
        <v>2400000</v>
      </c>
    </row>
    <row r="94" spans="1:6" s="38" customFormat="1" ht="15.75">
      <c r="A94" s="2" t="s">
        <v>835</v>
      </c>
      <c r="B94" s="14">
        <v>706</v>
      </c>
      <c r="C94" s="7" t="s">
        <v>878</v>
      </c>
      <c r="D94" s="7"/>
      <c r="E94" s="260">
        <f>E95</f>
        <v>100000</v>
      </c>
      <c r="F94" s="260">
        <f>F95</f>
        <v>100000</v>
      </c>
    </row>
    <row r="95" spans="1:6" s="38" customFormat="1" ht="31.5">
      <c r="A95" s="2" t="s">
        <v>485</v>
      </c>
      <c r="B95" s="14">
        <v>706</v>
      </c>
      <c r="C95" s="7" t="s">
        <v>878</v>
      </c>
      <c r="D95" s="7" t="s">
        <v>460</v>
      </c>
      <c r="E95" s="260">
        <v>100000</v>
      </c>
      <c r="F95" s="260">
        <v>100000</v>
      </c>
    </row>
    <row r="96" spans="1:6" s="38" customFormat="1" ht="17.25" customHeight="1">
      <c r="A96" s="2" t="s">
        <v>26</v>
      </c>
      <c r="B96" s="14">
        <v>706</v>
      </c>
      <c r="C96" s="7" t="s">
        <v>648</v>
      </c>
      <c r="D96" s="7"/>
      <c r="E96" s="260">
        <f>E97+E98+E99</f>
        <v>2500000</v>
      </c>
      <c r="F96" s="260">
        <f>F97+F98+F99</f>
        <v>2500000</v>
      </c>
    </row>
    <row r="97" spans="1:6" s="38" customFormat="1" ht="66.75" customHeight="1">
      <c r="A97" s="2" t="s">
        <v>458</v>
      </c>
      <c r="B97" s="14">
        <v>706</v>
      </c>
      <c r="C97" s="7" t="s">
        <v>648</v>
      </c>
      <c r="D97" s="7" t="s">
        <v>459</v>
      </c>
      <c r="E97" s="260">
        <v>1340000</v>
      </c>
      <c r="F97" s="260">
        <v>1340000</v>
      </c>
    </row>
    <row r="98" spans="1:6" s="38" customFormat="1" ht="39" customHeight="1">
      <c r="A98" s="2" t="s">
        <v>485</v>
      </c>
      <c r="B98" s="14">
        <v>706</v>
      </c>
      <c r="C98" s="7" t="s">
        <v>648</v>
      </c>
      <c r="D98" s="7" t="s">
        <v>460</v>
      </c>
      <c r="E98" s="260">
        <v>890000</v>
      </c>
      <c r="F98" s="260">
        <v>890000</v>
      </c>
    </row>
    <row r="99" spans="1:6" s="38" customFormat="1" ht="31.5">
      <c r="A99" s="2" t="s">
        <v>466</v>
      </c>
      <c r="B99" s="14">
        <v>706</v>
      </c>
      <c r="C99" s="7" t="s">
        <v>648</v>
      </c>
      <c r="D99" s="7" t="s">
        <v>467</v>
      </c>
      <c r="E99" s="260">
        <v>270000</v>
      </c>
      <c r="F99" s="260">
        <v>270000</v>
      </c>
    </row>
    <row r="100" spans="1:6" s="38" customFormat="1" ht="15.75">
      <c r="A100" s="2" t="s">
        <v>482</v>
      </c>
      <c r="B100" s="14">
        <v>706</v>
      </c>
      <c r="C100" s="7" t="s">
        <v>643</v>
      </c>
      <c r="D100" s="7"/>
      <c r="E100" s="260">
        <f>E101</f>
        <v>36981000</v>
      </c>
      <c r="F100" s="260">
        <f>F101</f>
        <v>36981000</v>
      </c>
    </row>
    <row r="101" spans="1:6" s="38" customFormat="1" ht="31.5">
      <c r="A101" s="2" t="s">
        <v>466</v>
      </c>
      <c r="B101" s="14">
        <v>706</v>
      </c>
      <c r="C101" s="7" t="s">
        <v>643</v>
      </c>
      <c r="D101" s="7" t="s">
        <v>467</v>
      </c>
      <c r="E101" s="260">
        <v>36981000</v>
      </c>
      <c r="F101" s="260">
        <v>36981000</v>
      </c>
    </row>
    <row r="102" spans="1:6" s="38" customFormat="1" ht="15.75">
      <c r="A102" s="2" t="s">
        <v>392</v>
      </c>
      <c r="B102" s="14">
        <v>706</v>
      </c>
      <c r="C102" s="7" t="s">
        <v>644</v>
      </c>
      <c r="D102" s="7"/>
      <c r="E102" s="260">
        <f>E103</f>
        <v>22334000</v>
      </c>
      <c r="F102" s="260">
        <f>F103</f>
        <v>22334000</v>
      </c>
    </row>
    <row r="103" spans="1:6" s="38" customFormat="1" ht="33.75" customHeight="1">
      <c r="A103" s="2" t="s">
        <v>466</v>
      </c>
      <c r="B103" s="14">
        <v>706</v>
      </c>
      <c r="C103" s="7" t="s">
        <v>644</v>
      </c>
      <c r="D103" s="7" t="s">
        <v>467</v>
      </c>
      <c r="E103" s="260">
        <v>22334000</v>
      </c>
      <c r="F103" s="260">
        <v>22334000</v>
      </c>
    </row>
    <row r="104" spans="1:6" s="38" customFormat="1" ht="31.5">
      <c r="A104" s="2" t="s">
        <v>862</v>
      </c>
      <c r="B104" s="14">
        <v>706</v>
      </c>
      <c r="C104" s="7" t="s">
        <v>1208</v>
      </c>
      <c r="D104" s="7"/>
      <c r="E104" s="260">
        <f>E105</f>
        <v>7400000</v>
      </c>
      <c r="F104" s="260">
        <f>F105</f>
        <v>7400000</v>
      </c>
    </row>
    <row r="105" spans="1:6" s="38" customFormat="1" ht="31.5">
      <c r="A105" s="2" t="s">
        <v>466</v>
      </c>
      <c r="B105" s="14">
        <v>706</v>
      </c>
      <c r="C105" s="7" t="s">
        <v>1208</v>
      </c>
      <c r="D105" s="7" t="s">
        <v>467</v>
      </c>
      <c r="E105" s="260">
        <v>7400000</v>
      </c>
      <c r="F105" s="260">
        <v>7400000</v>
      </c>
    </row>
    <row r="106" spans="1:6" s="38" customFormat="1" ht="69" customHeight="1">
      <c r="A106" s="2" t="s">
        <v>422</v>
      </c>
      <c r="B106" s="14">
        <v>706</v>
      </c>
      <c r="C106" s="7" t="s">
        <v>647</v>
      </c>
      <c r="D106" s="7"/>
      <c r="E106" s="260">
        <f>E107+E108+E109</f>
        <v>16452000</v>
      </c>
      <c r="F106" s="260">
        <f>F107+F108+F109</f>
        <v>16452000</v>
      </c>
    </row>
    <row r="107" spans="1:6" s="38" customFormat="1" ht="63">
      <c r="A107" s="2" t="s">
        <v>458</v>
      </c>
      <c r="B107" s="14">
        <v>706</v>
      </c>
      <c r="C107" s="7" t="s">
        <v>647</v>
      </c>
      <c r="D107" s="7" t="s">
        <v>459</v>
      </c>
      <c r="E107" s="260">
        <v>12852000</v>
      </c>
      <c r="F107" s="260">
        <v>12852000</v>
      </c>
    </row>
    <row r="108" spans="1:6" s="38" customFormat="1" ht="31.5">
      <c r="A108" s="2" t="s">
        <v>485</v>
      </c>
      <c r="B108" s="14">
        <v>706</v>
      </c>
      <c r="C108" s="7" t="s">
        <v>647</v>
      </c>
      <c r="D108" s="7" t="s">
        <v>460</v>
      </c>
      <c r="E108" s="260">
        <v>3455000</v>
      </c>
      <c r="F108" s="260">
        <v>3455000</v>
      </c>
    </row>
    <row r="109" spans="1:6" s="38" customFormat="1" ht="15.75">
      <c r="A109" s="2" t="s">
        <v>461</v>
      </c>
      <c r="B109" s="14">
        <v>706</v>
      </c>
      <c r="C109" s="7" t="s">
        <v>647</v>
      </c>
      <c r="D109" s="7" t="s">
        <v>462</v>
      </c>
      <c r="E109" s="260">
        <v>145000</v>
      </c>
      <c r="F109" s="260">
        <v>145000</v>
      </c>
    </row>
    <row r="110" spans="1:6" s="38" customFormat="1" ht="15.75">
      <c r="A110" s="2" t="s">
        <v>808</v>
      </c>
      <c r="B110" s="14">
        <v>706</v>
      </c>
      <c r="C110" s="7" t="s">
        <v>809</v>
      </c>
      <c r="D110" s="7"/>
      <c r="E110" s="260">
        <f>E111</f>
        <v>37648600</v>
      </c>
      <c r="F110" s="260">
        <f>F111</f>
        <v>40416000</v>
      </c>
    </row>
    <row r="111" spans="1:6" s="38" customFormat="1" ht="31.5">
      <c r="A111" s="2" t="s">
        <v>466</v>
      </c>
      <c r="B111" s="14">
        <v>706</v>
      </c>
      <c r="C111" s="7" t="s">
        <v>809</v>
      </c>
      <c r="D111" s="7" t="s">
        <v>467</v>
      </c>
      <c r="E111" s="260">
        <v>37648600</v>
      </c>
      <c r="F111" s="260">
        <v>40416000</v>
      </c>
    </row>
    <row r="112" spans="1:6" s="38" customFormat="1" ht="31.5">
      <c r="A112" s="2" t="s">
        <v>81</v>
      </c>
      <c r="B112" s="14">
        <v>706</v>
      </c>
      <c r="C112" s="7" t="s">
        <v>673</v>
      </c>
      <c r="D112" s="7"/>
      <c r="E112" s="260">
        <f>E113</f>
        <v>2288400</v>
      </c>
      <c r="F112" s="260">
        <f>F113</f>
        <v>2378500</v>
      </c>
    </row>
    <row r="113" spans="1:6" s="38" customFormat="1" ht="15.75">
      <c r="A113" s="2" t="s">
        <v>361</v>
      </c>
      <c r="B113" s="14">
        <v>706</v>
      </c>
      <c r="C113" s="7" t="s">
        <v>673</v>
      </c>
      <c r="D113" s="7" t="s">
        <v>469</v>
      </c>
      <c r="E113" s="260">
        <v>2288400</v>
      </c>
      <c r="F113" s="260">
        <v>2378500</v>
      </c>
    </row>
    <row r="114" spans="1:6" s="38" customFormat="1" ht="47.25">
      <c r="A114" s="2" t="s">
        <v>677</v>
      </c>
      <c r="B114" s="14">
        <v>706</v>
      </c>
      <c r="C114" s="7" t="s">
        <v>695</v>
      </c>
      <c r="D114" s="7"/>
      <c r="E114" s="260">
        <f>E115</f>
        <v>375400</v>
      </c>
      <c r="F114" s="260">
        <f>F115</f>
        <v>18000</v>
      </c>
    </row>
    <row r="115" spans="1:6" s="38" customFormat="1" ht="31.5">
      <c r="A115" s="2" t="s">
        <v>485</v>
      </c>
      <c r="B115" s="14">
        <v>706</v>
      </c>
      <c r="C115" s="7" t="s">
        <v>695</v>
      </c>
      <c r="D115" s="7" t="s">
        <v>460</v>
      </c>
      <c r="E115" s="260">
        <v>375400</v>
      </c>
      <c r="F115" s="260">
        <v>18000</v>
      </c>
    </row>
    <row r="116" spans="1:6" s="38" customFormat="1" ht="31.5">
      <c r="A116" s="2" t="s">
        <v>83</v>
      </c>
      <c r="B116" s="14">
        <v>706</v>
      </c>
      <c r="C116" s="7" t="s">
        <v>637</v>
      </c>
      <c r="D116" s="7"/>
      <c r="E116" s="260">
        <f>E117</f>
        <v>1482600</v>
      </c>
      <c r="F116" s="260">
        <f>F117</f>
        <v>1541900</v>
      </c>
    </row>
    <row r="117" spans="1:6" s="38" customFormat="1" ht="15.75">
      <c r="A117" s="2" t="s">
        <v>471</v>
      </c>
      <c r="B117" s="14">
        <v>706</v>
      </c>
      <c r="C117" s="7" t="s">
        <v>637</v>
      </c>
      <c r="D117" s="7" t="s">
        <v>470</v>
      </c>
      <c r="E117" s="260">
        <v>1482600</v>
      </c>
      <c r="F117" s="260">
        <v>1541900</v>
      </c>
    </row>
    <row r="118" spans="1:6" s="38" customFormat="1" ht="47.25">
      <c r="A118" s="2" t="s">
        <v>834</v>
      </c>
      <c r="B118" s="14">
        <v>706</v>
      </c>
      <c r="C118" s="7" t="s">
        <v>836</v>
      </c>
      <c r="D118" s="7"/>
      <c r="E118" s="260">
        <f>E119</f>
        <v>42134022</v>
      </c>
      <c r="F118" s="260">
        <f>F119</f>
        <v>42134022</v>
      </c>
    </row>
    <row r="119" spans="1:6" s="38" customFormat="1" ht="31.5">
      <c r="A119" s="2" t="s">
        <v>466</v>
      </c>
      <c r="B119" s="14">
        <v>706</v>
      </c>
      <c r="C119" s="7" t="s">
        <v>836</v>
      </c>
      <c r="D119" s="7" t="s">
        <v>467</v>
      </c>
      <c r="E119" s="260">
        <v>42134022</v>
      </c>
      <c r="F119" s="260">
        <v>42134022</v>
      </c>
    </row>
    <row r="120" spans="1:6" s="38" customFormat="1" ht="31.5">
      <c r="A120" s="2" t="s">
        <v>314</v>
      </c>
      <c r="B120" s="14">
        <v>706</v>
      </c>
      <c r="C120" s="7" t="s">
        <v>664</v>
      </c>
      <c r="D120" s="7"/>
      <c r="E120" s="260">
        <f>E121</f>
        <v>2000000</v>
      </c>
      <c r="F120" s="260">
        <f>F121</f>
        <v>2000000</v>
      </c>
    </row>
    <row r="121" spans="1:6" s="38" customFormat="1" ht="31.5">
      <c r="A121" s="2" t="s">
        <v>164</v>
      </c>
      <c r="B121" s="14">
        <v>706</v>
      </c>
      <c r="C121" s="7" t="s">
        <v>664</v>
      </c>
      <c r="D121" s="7" t="s">
        <v>473</v>
      </c>
      <c r="E121" s="260">
        <v>2000000</v>
      </c>
      <c r="F121" s="260">
        <v>2000000</v>
      </c>
    </row>
    <row r="122" spans="1:6" s="38" customFormat="1" ht="15.75">
      <c r="A122" s="2" t="s">
        <v>810</v>
      </c>
      <c r="B122" s="14">
        <v>706</v>
      </c>
      <c r="C122" s="7" t="s">
        <v>842</v>
      </c>
      <c r="D122" s="7"/>
      <c r="E122" s="260">
        <f>E123</f>
        <v>2600000</v>
      </c>
      <c r="F122" s="260">
        <f>F123</f>
        <v>2600000</v>
      </c>
    </row>
    <row r="123" spans="1:6" s="38" customFormat="1" ht="15.75">
      <c r="A123" s="2" t="s">
        <v>461</v>
      </c>
      <c r="B123" s="14">
        <v>706</v>
      </c>
      <c r="C123" s="7" t="s">
        <v>842</v>
      </c>
      <c r="D123" s="7" t="s">
        <v>462</v>
      </c>
      <c r="E123" s="260">
        <v>2600000</v>
      </c>
      <c r="F123" s="260">
        <v>2600000</v>
      </c>
    </row>
    <row r="124" spans="1:6" s="38" customFormat="1" ht="31.5">
      <c r="A124" s="2" t="s">
        <v>812</v>
      </c>
      <c r="B124" s="14">
        <v>706</v>
      </c>
      <c r="C124" s="7" t="s">
        <v>843</v>
      </c>
      <c r="D124" s="7"/>
      <c r="E124" s="260">
        <f>E125</f>
        <v>500000</v>
      </c>
      <c r="F124" s="260">
        <f>F125</f>
        <v>500000</v>
      </c>
    </row>
    <row r="125" spans="1:6" s="38" customFormat="1" ht="15.75">
      <c r="A125" s="2" t="s">
        <v>461</v>
      </c>
      <c r="B125" s="14">
        <v>706</v>
      </c>
      <c r="C125" s="7" t="s">
        <v>843</v>
      </c>
      <c r="D125" s="7" t="s">
        <v>462</v>
      </c>
      <c r="E125" s="260">
        <v>500000</v>
      </c>
      <c r="F125" s="260">
        <v>500000</v>
      </c>
    </row>
    <row r="126" spans="1:6" s="38" customFormat="1" ht="15.75">
      <c r="A126" s="2" t="s">
        <v>106</v>
      </c>
      <c r="B126" s="14">
        <v>706</v>
      </c>
      <c r="C126" s="7" t="s">
        <v>624</v>
      </c>
      <c r="D126" s="7"/>
      <c r="E126" s="260">
        <f>E127</f>
        <v>1000000</v>
      </c>
      <c r="F126" s="260">
        <f>F127</f>
        <v>1000000</v>
      </c>
    </row>
    <row r="127" spans="1:6" s="38" customFormat="1" ht="15.75">
      <c r="A127" s="2" t="s">
        <v>461</v>
      </c>
      <c r="B127" s="14">
        <v>706</v>
      </c>
      <c r="C127" s="7" t="s">
        <v>624</v>
      </c>
      <c r="D127" s="7" t="s">
        <v>462</v>
      </c>
      <c r="E127" s="260">
        <v>1000000</v>
      </c>
      <c r="F127" s="260">
        <v>1000000</v>
      </c>
    </row>
    <row r="128" spans="1:6" s="38" customFormat="1" ht="15.75">
      <c r="A128" s="2" t="s">
        <v>478</v>
      </c>
      <c r="B128" s="14">
        <v>706</v>
      </c>
      <c r="C128" s="14" t="s">
        <v>672</v>
      </c>
      <c r="D128" s="52"/>
      <c r="E128" s="260">
        <f>E129</f>
        <v>11400000</v>
      </c>
      <c r="F128" s="260">
        <f>F129</f>
        <v>11400000</v>
      </c>
    </row>
    <row r="129" spans="1:6" s="38" customFormat="1" ht="31.5">
      <c r="A129" s="2" t="s">
        <v>485</v>
      </c>
      <c r="B129" s="14">
        <v>706</v>
      </c>
      <c r="C129" s="14" t="s">
        <v>672</v>
      </c>
      <c r="D129" s="7" t="s">
        <v>460</v>
      </c>
      <c r="E129" s="260">
        <v>11400000</v>
      </c>
      <c r="F129" s="260">
        <v>11400000</v>
      </c>
    </row>
    <row r="130" spans="1:6" s="38" customFormat="1" ht="18.75" customHeight="1">
      <c r="A130" s="2" t="s">
        <v>464</v>
      </c>
      <c r="B130" s="14">
        <v>706</v>
      </c>
      <c r="C130" s="7" t="s">
        <v>629</v>
      </c>
      <c r="D130" s="7"/>
      <c r="E130" s="260">
        <f>E131</f>
        <v>3500000</v>
      </c>
      <c r="F130" s="260">
        <f>F131</f>
        <v>3500000</v>
      </c>
    </row>
    <row r="131" spans="1:6" s="38" customFormat="1" ht="33.75" customHeight="1">
      <c r="A131" s="2" t="s">
        <v>485</v>
      </c>
      <c r="B131" s="14">
        <v>706</v>
      </c>
      <c r="C131" s="7" t="s">
        <v>629</v>
      </c>
      <c r="D131" s="7" t="s">
        <v>460</v>
      </c>
      <c r="E131" s="260">
        <v>3500000</v>
      </c>
      <c r="F131" s="260">
        <v>3500000</v>
      </c>
    </row>
    <row r="132" spans="1:6" s="38" customFormat="1" ht="36.75" customHeight="1">
      <c r="A132" s="2" t="s">
        <v>465</v>
      </c>
      <c r="B132" s="14">
        <v>706</v>
      </c>
      <c r="C132" s="7" t="s">
        <v>628</v>
      </c>
      <c r="D132" s="7"/>
      <c r="E132" s="260">
        <f>E133</f>
        <v>1047000</v>
      </c>
      <c r="F132" s="260">
        <f>F133</f>
        <v>1047000</v>
      </c>
    </row>
    <row r="133" spans="1:6" s="38" customFormat="1" ht="31.5">
      <c r="A133" s="2" t="s">
        <v>485</v>
      </c>
      <c r="B133" s="14">
        <v>706</v>
      </c>
      <c r="C133" s="7" t="s">
        <v>628</v>
      </c>
      <c r="D133" s="7" t="s">
        <v>460</v>
      </c>
      <c r="E133" s="260">
        <v>1047000</v>
      </c>
      <c r="F133" s="260">
        <v>1047000</v>
      </c>
    </row>
    <row r="134" spans="1:6" s="38" customFormat="1" ht="63">
      <c r="A134" s="2" t="s">
        <v>543</v>
      </c>
      <c r="B134" s="14">
        <v>706</v>
      </c>
      <c r="C134" s="7" t="s">
        <v>642</v>
      </c>
      <c r="D134" s="7"/>
      <c r="E134" s="260">
        <f>E135</f>
        <v>938000</v>
      </c>
      <c r="F134" s="260">
        <f>F135</f>
        <v>938000</v>
      </c>
    </row>
    <row r="135" spans="1:6" s="38" customFormat="1" ht="39" customHeight="1">
      <c r="A135" s="2" t="s">
        <v>466</v>
      </c>
      <c r="B135" s="14">
        <v>706</v>
      </c>
      <c r="C135" s="7" t="s">
        <v>642</v>
      </c>
      <c r="D135" s="7" t="s">
        <v>467</v>
      </c>
      <c r="E135" s="260">
        <v>938000</v>
      </c>
      <c r="F135" s="260">
        <v>938000</v>
      </c>
    </row>
    <row r="136" spans="1:6" s="38" customFormat="1" ht="102.75" customHeight="1">
      <c r="A136" s="2" t="s">
        <v>269</v>
      </c>
      <c r="B136" s="14">
        <v>706</v>
      </c>
      <c r="C136" s="7" t="s">
        <v>633</v>
      </c>
      <c r="D136" s="15"/>
      <c r="E136" s="260">
        <f>E137</f>
        <v>24298500</v>
      </c>
      <c r="F136" s="260">
        <f>F137</f>
        <v>24298500</v>
      </c>
    </row>
    <row r="137" spans="1:6" s="38" customFormat="1" ht="36" customHeight="1">
      <c r="A137" s="2" t="s">
        <v>466</v>
      </c>
      <c r="B137" s="14">
        <v>706</v>
      </c>
      <c r="C137" s="7" t="s">
        <v>633</v>
      </c>
      <c r="D137" s="7" t="s">
        <v>467</v>
      </c>
      <c r="E137" s="260">
        <v>24298500</v>
      </c>
      <c r="F137" s="260">
        <v>24298500</v>
      </c>
    </row>
    <row r="138" spans="1:7" s="38" customFormat="1" ht="33" customHeight="1">
      <c r="A138" s="2" t="s">
        <v>501</v>
      </c>
      <c r="B138" s="14">
        <v>706</v>
      </c>
      <c r="C138" s="7" t="s">
        <v>661</v>
      </c>
      <c r="D138" s="7"/>
      <c r="E138" s="260">
        <f>E139</f>
        <v>198389200</v>
      </c>
      <c r="F138" s="260">
        <f>F139</f>
        <v>198389200</v>
      </c>
      <c r="G138" s="56"/>
    </row>
    <row r="139" spans="1:6" ht="37.5" customHeight="1">
      <c r="A139" s="2" t="s">
        <v>466</v>
      </c>
      <c r="B139" s="14">
        <v>706</v>
      </c>
      <c r="C139" s="7" t="s">
        <v>661</v>
      </c>
      <c r="D139" s="7" t="s">
        <v>467</v>
      </c>
      <c r="E139" s="260">
        <v>198389200</v>
      </c>
      <c r="F139" s="260">
        <v>198389200</v>
      </c>
    </row>
    <row r="140" spans="1:8" ht="220.5">
      <c r="A140" s="2" t="s">
        <v>7</v>
      </c>
      <c r="B140" s="14">
        <v>706</v>
      </c>
      <c r="C140" s="7" t="s">
        <v>662</v>
      </c>
      <c r="D140" s="7"/>
      <c r="E140" s="260">
        <f>E141</f>
        <v>2775400</v>
      </c>
      <c r="F140" s="260">
        <f>F141</f>
        <v>2775400</v>
      </c>
      <c r="G140" s="27"/>
      <c r="H140" s="27"/>
    </row>
    <row r="141" spans="1:8" ht="31.5">
      <c r="A141" s="2" t="s">
        <v>466</v>
      </c>
      <c r="B141" s="14">
        <v>706</v>
      </c>
      <c r="C141" s="7" t="s">
        <v>662</v>
      </c>
      <c r="D141" s="7" t="s">
        <v>467</v>
      </c>
      <c r="E141" s="260">
        <v>2775400</v>
      </c>
      <c r="F141" s="260">
        <v>2775400</v>
      </c>
      <c r="G141" s="27"/>
      <c r="H141" s="27"/>
    </row>
    <row r="142" spans="1:8" ht="189">
      <c r="A142" s="2" t="s">
        <v>503</v>
      </c>
      <c r="B142" s="14">
        <v>706</v>
      </c>
      <c r="C142" s="7" t="s">
        <v>655</v>
      </c>
      <c r="D142" s="7"/>
      <c r="E142" s="260">
        <f>E143</f>
        <v>347092300</v>
      </c>
      <c r="F142" s="260">
        <f>F143</f>
        <v>347092300</v>
      </c>
      <c r="G142" s="27"/>
      <c r="H142" s="27"/>
    </row>
    <row r="143" spans="1:8" ht="31.5">
      <c r="A143" s="2" t="s">
        <v>466</v>
      </c>
      <c r="B143" s="14">
        <v>706</v>
      </c>
      <c r="C143" s="7" t="s">
        <v>655</v>
      </c>
      <c r="D143" s="7" t="s">
        <v>467</v>
      </c>
      <c r="E143" s="260">
        <v>347092300</v>
      </c>
      <c r="F143" s="260">
        <v>347092300</v>
      </c>
      <c r="G143" s="27"/>
      <c r="H143" s="27"/>
    </row>
    <row r="144" spans="1:8" ht="189">
      <c r="A144" s="2" t="s">
        <v>504</v>
      </c>
      <c r="B144" s="14">
        <v>706</v>
      </c>
      <c r="C144" s="7" t="s">
        <v>656</v>
      </c>
      <c r="D144" s="7"/>
      <c r="E144" s="260">
        <f>E145</f>
        <v>15676500</v>
      </c>
      <c r="F144" s="260">
        <f>F145</f>
        <v>15676500</v>
      </c>
      <c r="G144" s="27"/>
      <c r="H144" s="27"/>
    </row>
    <row r="145" spans="1:8" ht="31.5">
      <c r="A145" s="2" t="s">
        <v>466</v>
      </c>
      <c r="B145" s="14">
        <v>706</v>
      </c>
      <c r="C145" s="7" t="s">
        <v>656</v>
      </c>
      <c r="D145" s="7" t="s">
        <v>467</v>
      </c>
      <c r="E145" s="260">
        <v>15676500</v>
      </c>
      <c r="F145" s="260">
        <v>15676500</v>
      </c>
      <c r="G145" s="27"/>
      <c r="H145" s="27"/>
    </row>
    <row r="146" spans="1:8" ht="31.5">
      <c r="A146" s="2" t="s">
        <v>489</v>
      </c>
      <c r="B146" s="14">
        <v>706</v>
      </c>
      <c r="C146" s="7" t="s">
        <v>617</v>
      </c>
      <c r="D146" s="7"/>
      <c r="E146" s="260">
        <f>E148+E147</f>
        <v>4734600</v>
      </c>
      <c r="F146" s="260">
        <f>F147+F148</f>
        <v>4734600</v>
      </c>
      <c r="G146" s="27"/>
      <c r="H146" s="27"/>
    </row>
    <row r="147" spans="1:8" ht="63">
      <c r="A147" s="2" t="s">
        <v>458</v>
      </c>
      <c r="B147" s="14">
        <v>706</v>
      </c>
      <c r="C147" s="7" t="s">
        <v>617</v>
      </c>
      <c r="D147" s="7" t="s">
        <v>459</v>
      </c>
      <c r="E147" s="260">
        <v>4048000</v>
      </c>
      <c r="F147" s="260">
        <v>4048000</v>
      </c>
      <c r="G147" s="27"/>
      <c r="H147" s="27"/>
    </row>
    <row r="148" spans="1:6" ht="31.5">
      <c r="A148" s="2" t="s">
        <v>485</v>
      </c>
      <c r="B148" s="14">
        <v>706</v>
      </c>
      <c r="C148" s="7" t="s">
        <v>617</v>
      </c>
      <c r="D148" s="7" t="s">
        <v>460</v>
      </c>
      <c r="E148" s="260">
        <v>686600</v>
      </c>
      <c r="F148" s="260">
        <v>686600</v>
      </c>
    </row>
    <row r="149" spans="1:8" ht="54" customHeight="1">
      <c r="A149" s="2" t="s">
        <v>491</v>
      </c>
      <c r="B149" s="14">
        <v>706</v>
      </c>
      <c r="C149" s="7" t="s">
        <v>618</v>
      </c>
      <c r="D149" s="7"/>
      <c r="E149" s="260">
        <f>E150</f>
        <v>1329700</v>
      </c>
      <c r="F149" s="260">
        <f>F150</f>
        <v>1329700</v>
      </c>
      <c r="G149" s="27"/>
      <c r="H149" s="27"/>
    </row>
    <row r="150" spans="1:8" ht="63">
      <c r="A150" s="2" t="s">
        <v>458</v>
      </c>
      <c r="B150" s="14">
        <v>706</v>
      </c>
      <c r="C150" s="7" t="s">
        <v>618</v>
      </c>
      <c r="D150" s="7" t="s">
        <v>459</v>
      </c>
      <c r="E150" s="260">
        <v>1329700</v>
      </c>
      <c r="F150" s="260">
        <v>1329700</v>
      </c>
      <c r="G150" s="27"/>
      <c r="H150" s="27"/>
    </row>
    <row r="151" spans="1:8" ht="31.5">
      <c r="A151" s="2" t="s">
        <v>492</v>
      </c>
      <c r="B151" s="14">
        <v>706</v>
      </c>
      <c r="C151" s="7" t="s">
        <v>619</v>
      </c>
      <c r="D151" s="7"/>
      <c r="E151" s="260">
        <f>E152+E153</f>
        <v>1669400</v>
      </c>
      <c r="F151" s="260">
        <f>F152+F153</f>
        <v>1669400</v>
      </c>
      <c r="G151" s="27"/>
      <c r="H151" s="27"/>
    </row>
    <row r="152" spans="1:8" ht="63">
      <c r="A152" s="2" t="s">
        <v>458</v>
      </c>
      <c r="B152" s="14">
        <v>706</v>
      </c>
      <c r="C152" s="7" t="s">
        <v>619</v>
      </c>
      <c r="D152" s="7" t="s">
        <v>459</v>
      </c>
      <c r="E152" s="260">
        <v>1497000</v>
      </c>
      <c r="F152" s="260">
        <v>1497000</v>
      </c>
      <c r="G152" s="27"/>
      <c r="H152" s="27"/>
    </row>
    <row r="153" spans="1:8" ht="31.5">
      <c r="A153" s="2" t="s">
        <v>485</v>
      </c>
      <c r="B153" s="14">
        <v>706</v>
      </c>
      <c r="C153" s="7" t="s">
        <v>619</v>
      </c>
      <c r="D153" s="7" t="s">
        <v>460</v>
      </c>
      <c r="E153" s="260">
        <v>172400</v>
      </c>
      <c r="F153" s="260">
        <v>172400</v>
      </c>
      <c r="G153" s="27"/>
      <c r="H153" s="27"/>
    </row>
    <row r="154" spans="1:8" ht="173.25">
      <c r="A154" s="2" t="s">
        <v>731</v>
      </c>
      <c r="B154" s="14">
        <v>706</v>
      </c>
      <c r="C154" s="7" t="s">
        <v>634</v>
      </c>
      <c r="D154" s="7"/>
      <c r="E154" s="260">
        <f>E155</f>
        <v>280800</v>
      </c>
      <c r="F154" s="260">
        <f>F155</f>
        <v>280800</v>
      </c>
      <c r="G154" s="27"/>
      <c r="H154" s="27"/>
    </row>
    <row r="155" spans="1:8" ht="15.75">
      <c r="A155" s="2" t="s">
        <v>471</v>
      </c>
      <c r="B155" s="14">
        <v>706</v>
      </c>
      <c r="C155" s="7" t="s">
        <v>634</v>
      </c>
      <c r="D155" s="7" t="s">
        <v>470</v>
      </c>
      <c r="E155" s="260">
        <v>280800</v>
      </c>
      <c r="F155" s="260">
        <v>280800</v>
      </c>
      <c r="G155" s="27"/>
      <c r="H155" s="27"/>
    </row>
    <row r="156" spans="1:6" ht="63">
      <c r="A156" s="2" t="s">
        <v>496</v>
      </c>
      <c r="B156" s="14">
        <v>706</v>
      </c>
      <c r="C156" s="7" t="s">
        <v>625</v>
      </c>
      <c r="D156" s="7"/>
      <c r="E156" s="260">
        <f>E157</f>
        <v>592400</v>
      </c>
      <c r="F156" s="260">
        <f>F157</f>
        <v>592400</v>
      </c>
    </row>
    <row r="157" spans="1:6" ht="31.5">
      <c r="A157" s="2" t="s">
        <v>485</v>
      </c>
      <c r="B157" s="14">
        <v>706</v>
      </c>
      <c r="C157" s="7" t="s">
        <v>625</v>
      </c>
      <c r="D157" s="7" t="s">
        <v>460</v>
      </c>
      <c r="E157" s="260">
        <v>592400</v>
      </c>
      <c r="F157" s="260">
        <v>592400</v>
      </c>
    </row>
    <row r="158" spans="1:6" ht="204.75">
      <c r="A158" s="2" t="s">
        <v>5</v>
      </c>
      <c r="B158" s="14">
        <v>706</v>
      </c>
      <c r="C158" s="7" t="s">
        <v>638</v>
      </c>
      <c r="D158" s="15"/>
      <c r="E158" s="260">
        <f>E159</f>
        <v>43595200</v>
      </c>
      <c r="F158" s="260">
        <f>F159</f>
        <v>43595200</v>
      </c>
    </row>
    <row r="159" spans="1:6" ht="15.75" customHeight="1">
      <c r="A159" s="2" t="s">
        <v>471</v>
      </c>
      <c r="B159" s="14">
        <v>706</v>
      </c>
      <c r="C159" s="7" t="s">
        <v>638</v>
      </c>
      <c r="D159" s="7" t="s">
        <v>470</v>
      </c>
      <c r="E159" s="260">
        <v>43595200</v>
      </c>
      <c r="F159" s="260">
        <v>43595200</v>
      </c>
    </row>
    <row r="160" spans="1:6" ht="63">
      <c r="A160" s="2" t="s">
        <v>507</v>
      </c>
      <c r="B160" s="14">
        <v>706</v>
      </c>
      <c r="C160" s="7" t="s">
        <v>635</v>
      </c>
      <c r="D160" s="7"/>
      <c r="E160" s="260">
        <f>E161</f>
        <v>7637500</v>
      </c>
      <c r="F160" s="260">
        <f>F161</f>
        <v>7637500</v>
      </c>
    </row>
    <row r="161" spans="1:6" ht="31.5">
      <c r="A161" s="2" t="s">
        <v>466</v>
      </c>
      <c r="B161" s="14">
        <v>706</v>
      </c>
      <c r="C161" s="7" t="s">
        <v>635</v>
      </c>
      <c r="D161" s="7" t="s">
        <v>467</v>
      </c>
      <c r="E161" s="260">
        <v>7637500</v>
      </c>
      <c r="F161" s="260">
        <v>7637500</v>
      </c>
    </row>
    <row r="162" spans="1:8" ht="78.75">
      <c r="A162" s="2" t="s">
        <v>508</v>
      </c>
      <c r="B162" s="14">
        <v>706</v>
      </c>
      <c r="C162" s="7" t="s">
        <v>636</v>
      </c>
      <c r="D162" s="7"/>
      <c r="E162" s="260">
        <f>E163</f>
        <v>1009600</v>
      </c>
      <c r="F162" s="260">
        <f>F163</f>
        <v>1009600</v>
      </c>
      <c r="G162" s="20"/>
      <c r="H162" s="20"/>
    </row>
    <row r="163" spans="1:8" ht="31.5">
      <c r="A163" s="2" t="s">
        <v>466</v>
      </c>
      <c r="B163" s="14">
        <v>706</v>
      </c>
      <c r="C163" s="7" t="s">
        <v>636</v>
      </c>
      <c r="D163" s="7" t="s">
        <v>470</v>
      </c>
      <c r="E163" s="260">
        <v>1009600</v>
      </c>
      <c r="F163" s="260">
        <v>1009600</v>
      </c>
      <c r="G163" s="20"/>
      <c r="H163" s="20"/>
    </row>
    <row r="164" spans="1:8" ht="35.25" customHeight="1">
      <c r="A164" s="2" t="s">
        <v>509</v>
      </c>
      <c r="B164" s="14">
        <v>706</v>
      </c>
      <c r="C164" s="7" t="s">
        <v>632</v>
      </c>
      <c r="D164" s="7"/>
      <c r="E164" s="260">
        <f>E165</f>
        <v>3442400</v>
      </c>
      <c r="F164" s="260">
        <f>F165</f>
        <v>3442400</v>
      </c>
      <c r="G164" s="20"/>
      <c r="H164" s="20"/>
    </row>
    <row r="165" spans="1:8" ht="15.75">
      <c r="A165" s="2" t="s">
        <v>471</v>
      </c>
      <c r="B165" s="14">
        <v>706</v>
      </c>
      <c r="C165" s="7" t="s">
        <v>632</v>
      </c>
      <c r="D165" s="7" t="s">
        <v>470</v>
      </c>
      <c r="E165" s="260">
        <v>3442400</v>
      </c>
      <c r="F165" s="260">
        <v>3442400</v>
      </c>
      <c r="G165" s="20"/>
      <c r="H165" s="20"/>
    </row>
    <row r="166" spans="1:8" ht="47.25">
      <c r="A166" s="2" t="s">
        <v>506</v>
      </c>
      <c r="B166" s="14">
        <v>706</v>
      </c>
      <c r="C166" s="7" t="s">
        <v>650</v>
      </c>
      <c r="D166" s="7"/>
      <c r="E166" s="260">
        <f>E167+E168</f>
        <v>16718100</v>
      </c>
      <c r="F166" s="260">
        <f>F167+F168</f>
        <v>16718100</v>
      </c>
      <c r="G166" s="20"/>
      <c r="H166" s="20"/>
    </row>
    <row r="167" spans="1:8" ht="31.5">
      <c r="A167" s="2" t="s">
        <v>485</v>
      </c>
      <c r="B167" s="14">
        <v>706</v>
      </c>
      <c r="C167" s="7" t="s">
        <v>650</v>
      </c>
      <c r="D167" s="7" t="s">
        <v>470</v>
      </c>
      <c r="E167" s="260">
        <v>10204100</v>
      </c>
      <c r="F167" s="260">
        <v>10204100</v>
      </c>
      <c r="G167" s="20"/>
      <c r="H167" s="20"/>
    </row>
    <row r="168" spans="1:8" ht="31.5">
      <c r="A168" s="2" t="s">
        <v>466</v>
      </c>
      <c r="B168" s="14">
        <v>706</v>
      </c>
      <c r="C168" s="7" t="s">
        <v>650</v>
      </c>
      <c r="D168" s="7" t="s">
        <v>467</v>
      </c>
      <c r="E168" s="260">
        <v>6514000</v>
      </c>
      <c r="F168" s="260">
        <v>6514000</v>
      </c>
      <c r="G168" s="20"/>
      <c r="H168" s="20"/>
    </row>
    <row r="169" spans="1:8" ht="78.75">
      <c r="A169" s="2" t="s">
        <v>407</v>
      </c>
      <c r="B169" s="14">
        <v>706</v>
      </c>
      <c r="C169" s="7" t="s">
        <v>639</v>
      </c>
      <c r="D169" s="7"/>
      <c r="E169" s="260">
        <f>E170</f>
        <v>250000</v>
      </c>
      <c r="F169" s="260">
        <f>F170</f>
        <v>250000</v>
      </c>
      <c r="G169" s="20"/>
      <c r="H169" s="20"/>
    </row>
    <row r="170" spans="1:8" ht="15.75">
      <c r="A170" s="2" t="s">
        <v>471</v>
      </c>
      <c r="B170" s="14">
        <v>706</v>
      </c>
      <c r="C170" s="7" t="s">
        <v>639</v>
      </c>
      <c r="D170" s="7" t="s">
        <v>470</v>
      </c>
      <c r="E170" s="260">
        <v>250000</v>
      </c>
      <c r="F170" s="260">
        <v>250000</v>
      </c>
      <c r="G170" s="20"/>
      <c r="H170" s="20"/>
    </row>
    <row r="171" spans="1:8" ht="241.5" customHeight="1">
      <c r="A171" s="2" t="s">
        <v>502</v>
      </c>
      <c r="B171" s="14">
        <v>706</v>
      </c>
      <c r="C171" s="7" t="s">
        <v>660</v>
      </c>
      <c r="D171" s="7"/>
      <c r="E171" s="260">
        <f>E172</f>
        <v>77006800</v>
      </c>
      <c r="F171" s="260">
        <f>F172</f>
        <v>77006800</v>
      </c>
      <c r="G171" s="20"/>
      <c r="H171" s="20"/>
    </row>
    <row r="172" spans="1:8" ht="31.5">
      <c r="A172" s="2" t="s">
        <v>466</v>
      </c>
      <c r="B172" s="14">
        <v>706</v>
      </c>
      <c r="C172" s="7" t="s">
        <v>660</v>
      </c>
      <c r="D172" s="7" t="s">
        <v>467</v>
      </c>
      <c r="E172" s="260">
        <v>77006800</v>
      </c>
      <c r="F172" s="260">
        <v>77006800</v>
      </c>
      <c r="G172" s="20"/>
      <c r="H172" s="20"/>
    </row>
    <row r="173" spans="1:8" ht="211.5" customHeight="1">
      <c r="A173" s="2" t="s">
        <v>505</v>
      </c>
      <c r="B173" s="14">
        <v>706</v>
      </c>
      <c r="C173" s="7" t="s">
        <v>657</v>
      </c>
      <c r="D173" s="7"/>
      <c r="E173" s="260">
        <f>E174</f>
        <v>38411200</v>
      </c>
      <c r="F173" s="260">
        <f>F174</f>
        <v>38411200</v>
      </c>
      <c r="G173" s="20"/>
      <c r="H173" s="20"/>
    </row>
    <row r="174" spans="1:8" ht="31.5">
      <c r="A174" s="2" t="s">
        <v>466</v>
      </c>
      <c r="B174" s="14">
        <v>706</v>
      </c>
      <c r="C174" s="7" t="s">
        <v>657</v>
      </c>
      <c r="D174" s="7" t="s">
        <v>467</v>
      </c>
      <c r="E174" s="260">
        <v>38411200</v>
      </c>
      <c r="F174" s="260">
        <v>38411200</v>
      </c>
      <c r="G174" s="20"/>
      <c r="H174" s="20"/>
    </row>
    <row r="175" spans="1:8" ht="47.25">
      <c r="A175" s="2" t="s">
        <v>1182</v>
      </c>
      <c r="B175" s="14">
        <v>706</v>
      </c>
      <c r="C175" s="7" t="s">
        <v>626</v>
      </c>
      <c r="D175" s="7"/>
      <c r="E175" s="260">
        <f>E176</f>
        <v>1152900</v>
      </c>
      <c r="F175" s="260">
        <f>F176</f>
        <v>1152900</v>
      </c>
      <c r="G175" s="20"/>
      <c r="H175" s="20"/>
    </row>
    <row r="176" spans="1:8" ht="31.5">
      <c r="A176" s="2" t="s">
        <v>485</v>
      </c>
      <c r="B176" s="14">
        <v>706</v>
      </c>
      <c r="C176" s="7" t="s">
        <v>626</v>
      </c>
      <c r="D176" s="7" t="s">
        <v>460</v>
      </c>
      <c r="E176" s="260">
        <v>1152900</v>
      </c>
      <c r="F176" s="260">
        <v>1152900</v>
      </c>
      <c r="G176" s="20"/>
      <c r="H176" s="20"/>
    </row>
    <row r="177" spans="1:8" ht="94.5">
      <c r="A177" s="2" t="s">
        <v>689</v>
      </c>
      <c r="B177" s="14">
        <v>706</v>
      </c>
      <c r="C177" s="7" t="s">
        <v>691</v>
      </c>
      <c r="D177" s="7"/>
      <c r="E177" s="260">
        <f>E178</f>
        <v>1334800</v>
      </c>
      <c r="F177" s="260">
        <f>F178</f>
        <v>1334800</v>
      </c>
      <c r="G177" s="20"/>
      <c r="H177" s="20"/>
    </row>
    <row r="178" spans="1:8" ht="31.5">
      <c r="A178" s="2" t="s">
        <v>164</v>
      </c>
      <c r="B178" s="14">
        <v>706</v>
      </c>
      <c r="C178" s="7" t="s">
        <v>691</v>
      </c>
      <c r="D178" s="7" t="s">
        <v>473</v>
      </c>
      <c r="E178" s="260">
        <v>1334800</v>
      </c>
      <c r="F178" s="260">
        <v>1334800</v>
      </c>
      <c r="G178" s="20"/>
      <c r="H178" s="20"/>
    </row>
    <row r="179" spans="1:8" ht="78.75">
      <c r="A179" s="2" t="s">
        <v>406</v>
      </c>
      <c r="B179" s="14">
        <v>706</v>
      </c>
      <c r="C179" s="7" t="s">
        <v>640</v>
      </c>
      <c r="D179" s="7"/>
      <c r="E179" s="260">
        <f>E180</f>
        <v>16784400</v>
      </c>
      <c r="F179" s="260">
        <f>F180</f>
        <v>16784400</v>
      </c>
      <c r="G179" s="20"/>
      <c r="H179" s="20"/>
    </row>
    <row r="180" spans="1:8" ht="31.5">
      <c r="A180" s="2" t="s">
        <v>164</v>
      </c>
      <c r="B180" s="14">
        <v>706</v>
      </c>
      <c r="C180" s="7" t="s">
        <v>640</v>
      </c>
      <c r="D180" s="7" t="s">
        <v>473</v>
      </c>
      <c r="E180" s="260">
        <v>16784400</v>
      </c>
      <c r="F180" s="260">
        <v>16784400</v>
      </c>
      <c r="G180" s="20"/>
      <c r="H180" s="20"/>
    </row>
    <row r="181" spans="1:8" ht="78.75">
      <c r="A181" s="2" t="s">
        <v>687</v>
      </c>
      <c r="B181" s="14">
        <v>706</v>
      </c>
      <c r="C181" s="7" t="s">
        <v>692</v>
      </c>
      <c r="D181" s="7"/>
      <c r="E181" s="260">
        <f>E182</f>
        <v>725400</v>
      </c>
      <c r="F181" s="260">
        <f>F182</f>
        <v>725400</v>
      </c>
      <c r="G181" s="20"/>
      <c r="H181" s="20"/>
    </row>
    <row r="182" spans="1:8" ht="31.5">
      <c r="A182" s="2" t="s">
        <v>466</v>
      </c>
      <c r="B182" s="14">
        <v>706</v>
      </c>
      <c r="C182" s="7" t="s">
        <v>692</v>
      </c>
      <c r="D182" s="7" t="s">
        <v>470</v>
      </c>
      <c r="E182" s="260">
        <v>725400</v>
      </c>
      <c r="F182" s="260">
        <v>725400</v>
      </c>
      <c r="G182" s="20"/>
      <c r="H182" s="20"/>
    </row>
    <row r="183" spans="1:8" ht="31.5">
      <c r="A183" s="2" t="s">
        <v>1195</v>
      </c>
      <c r="B183" s="14">
        <v>706</v>
      </c>
      <c r="C183" s="7" t="s">
        <v>1193</v>
      </c>
      <c r="D183" s="7"/>
      <c r="E183" s="260">
        <f>E184</f>
        <v>35004177.73</v>
      </c>
      <c r="F183" s="260">
        <f>F184</f>
        <v>0</v>
      </c>
      <c r="G183" s="20"/>
      <c r="H183" s="20"/>
    </row>
    <row r="184" spans="1:8" ht="15.75">
      <c r="A184" s="2" t="s">
        <v>1191</v>
      </c>
      <c r="B184" s="14">
        <v>706</v>
      </c>
      <c r="C184" s="7" t="s">
        <v>1192</v>
      </c>
      <c r="D184" s="7"/>
      <c r="E184" s="260">
        <f>E185</f>
        <v>35004177.73</v>
      </c>
      <c r="F184" s="260">
        <f>F185</f>
        <v>0</v>
      </c>
      <c r="G184" s="20"/>
      <c r="H184" s="20"/>
    </row>
    <row r="185" spans="1:8" ht="31.5">
      <c r="A185" s="2" t="s">
        <v>466</v>
      </c>
      <c r="B185" s="14">
        <v>706</v>
      </c>
      <c r="C185" s="7" t="s">
        <v>1192</v>
      </c>
      <c r="D185" s="7" t="s">
        <v>467</v>
      </c>
      <c r="E185" s="260">
        <v>35004177.73</v>
      </c>
      <c r="F185" s="260">
        <v>0</v>
      </c>
      <c r="G185" s="20"/>
      <c r="H185" s="20"/>
    </row>
    <row r="186" spans="1:8" ht="15.75">
      <c r="A186" s="2" t="s">
        <v>877</v>
      </c>
      <c r="B186" s="14">
        <v>706</v>
      </c>
      <c r="C186" s="7" t="s">
        <v>739</v>
      </c>
      <c r="D186" s="7"/>
      <c r="E186" s="260">
        <f>E187+E189</f>
        <v>1713582.38</v>
      </c>
      <c r="F186" s="260">
        <f>F187</f>
        <v>358073.92</v>
      </c>
      <c r="G186" s="20"/>
      <c r="H186" s="20"/>
    </row>
    <row r="187" spans="1:8" ht="47.25">
      <c r="A187" s="2" t="s">
        <v>82</v>
      </c>
      <c r="B187" s="14">
        <v>706</v>
      </c>
      <c r="C187" s="7" t="s">
        <v>740</v>
      </c>
      <c r="D187" s="7"/>
      <c r="E187" s="260">
        <f>E188</f>
        <v>364408.91</v>
      </c>
      <c r="F187" s="260">
        <f>F188</f>
        <v>358073.92</v>
      </c>
      <c r="G187" s="20"/>
      <c r="H187" s="20"/>
    </row>
    <row r="188" spans="1:8" ht="31.5">
      <c r="A188" s="2" t="s">
        <v>466</v>
      </c>
      <c r="B188" s="14">
        <v>706</v>
      </c>
      <c r="C188" s="7" t="s">
        <v>740</v>
      </c>
      <c r="D188" s="7" t="s">
        <v>467</v>
      </c>
      <c r="E188" s="260">
        <v>364408.91</v>
      </c>
      <c r="F188" s="260">
        <v>358073.92</v>
      </c>
      <c r="G188" s="20"/>
      <c r="H188" s="20"/>
    </row>
    <row r="189" spans="1:8" ht="47.25">
      <c r="A189" s="2" t="s">
        <v>1203</v>
      </c>
      <c r="B189" s="14">
        <v>706</v>
      </c>
      <c r="C189" s="7" t="s">
        <v>1202</v>
      </c>
      <c r="D189" s="7"/>
      <c r="E189" s="260">
        <f>E190</f>
        <v>1349173.47</v>
      </c>
      <c r="F189" s="260">
        <f>F190</f>
        <v>0</v>
      </c>
      <c r="G189" s="20"/>
      <c r="H189" s="20"/>
    </row>
    <row r="190" spans="1:8" ht="31.5">
      <c r="A190" s="2" t="s">
        <v>466</v>
      </c>
      <c r="B190" s="14">
        <v>706</v>
      </c>
      <c r="C190" s="7" t="s">
        <v>1202</v>
      </c>
      <c r="D190" s="7" t="s">
        <v>467</v>
      </c>
      <c r="E190" s="260">
        <v>1349173.47</v>
      </c>
      <c r="F190" s="260">
        <v>0</v>
      </c>
      <c r="G190" s="20"/>
      <c r="H190" s="20"/>
    </row>
    <row r="191" spans="1:8" ht="39.75" customHeight="1">
      <c r="A191" s="2" t="s">
        <v>1194</v>
      </c>
      <c r="B191" s="14">
        <v>706</v>
      </c>
      <c r="C191" s="7" t="s">
        <v>769</v>
      </c>
      <c r="D191" s="7"/>
      <c r="E191" s="260">
        <f>E192</f>
        <v>39931200</v>
      </c>
      <c r="F191" s="260">
        <f>F192</f>
        <v>39931200</v>
      </c>
      <c r="G191" s="20"/>
      <c r="H191" s="20"/>
    </row>
    <row r="192" spans="1:6" s="38" customFormat="1" ht="23.25" customHeight="1">
      <c r="A192" s="2" t="s">
        <v>680</v>
      </c>
      <c r="B192" s="14">
        <v>706</v>
      </c>
      <c r="C192" s="7" t="s">
        <v>770</v>
      </c>
      <c r="D192" s="7"/>
      <c r="E192" s="260">
        <f>E193</f>
        <v>39931200</v>
      </c>
      <c r="F192" s="260">
        <f>F193</f>
        <v>39931200</v>
      </c>
    </row>
    <row r="193" spans="1:6" s="38" customFormat="1" ht="15.75">
      <c r="A193" s="2" t="s">
        <v>681</v>
      </c>
      <c r="B193" s="14">
        <v>706</v>
      </c>
      <c r="C193" s="7" t="s">
        <v>770</v>
      </c>
      <c r="D193" s="7" t="s">
        <v>469</v>
      </c>
      <c r="E193" s="260">
        <v>39931200</v>
      </c>
      <c r="F193" s="260">
        <v>39931200</v>
      </c>
    </row>
    <row r="194" spans="1:6" s="38" customFormat="1" ht="47.25">
      <c r="A194" s="9" t="s">
        <v>112</v>
      </c>
      <c r="B194" s="5" t="s">
        <v>535</v>
      </c>
      <c r="C194" s="7"/>
      <c r="D194" s="7"/>
      <c r="E194" s="263">
        <f>E204+E195</f>
        <v>140533000</v>
      </c>
      <c r="F194" s="263">
        <f>F204</f>
        <v>163664000</v>
      </c>
    </row>
    <row r="195" spans="1:6" s="38" customFormat="1" ht="47.25">
      <c r="A195" s="35" t="s">
        <v>766</v>
      </c>
      <c r="B195" s="40">
        <v>792</v>
      </c>
      <c r="C195" s="5" t="s">
        <v>755</v>
      </c>
      <c r="D195" s="5"/>
      <c r="E195" s="263">
        <f>E200+E196</f>
        <v>250000</v>
      </c>
      <c r="F195" s="263">
        <f>F200+F196</f>
        <v>0</v>
      </c>
    </row>
    <row r="196" spans="1:6" s="38" customFormat="1" ht="47.25">
      <c r="A196" s="2" t="s">
        <v>761</v>
      </c>
      <c r="B196" s="14">
        <v>792</v>
      </c>
      <c r="C196" s="7" t="s">
        <v>762</v>
      </c>
      <c r="D196" s="7"/>
      <c r="E196" s="260">
        <f aca="true" t="shared" si="0" ref="E196:F198">E197</f>
        <v>50000</v>
      </c>
      <c r="F196" s="260">
        <f t="shared" si="0"/>
        <v>0</v>
      </c>
    </row>
    <row r="197" spans="1:6" s="38" customFormat="1" ht="31.5">
      <c r="A197" s="2" t="s">
        <v>763</v>
      </c>
      <c r="B197" s="14">
        <v>792</v>
      </c>
      <c r="C197" s="7" t="s">
        <v>764</v>
      </c>
      <c r="D197" s="7"/>
      <c r="E197" s="260">
        <f t="shared" si="0"/>
        <v>50000</v>
      </c>
      <c r="F197" s="260">
        <f t="shared" si="0"/>
        <v>0</v>
      </c>
    </row>
    <row r="198" spans="1:6" s="38" customFormat="1" ht="15.75">
      <c r="A198" s="2" t="s">
        <v>483</v>
      </c>
      <c r="B198" s="14">
        <v>792</v>
      </c>
      <c r="C198" s="7" t="s">
        <v>765</v>
      </c>
      <c r="D198" s="7"/>
      <c r="E198" s="260">
        <f t="shared" si="0"/>
        <v>50000</v>
      </c>
      <c r="F198" s="260">
        <f t="shared" si="0"/>
        <v>0</v>
      </c>
    </row>
    <row r="199" spans="1:6" s="38" customFormat="1" ht="31.5">
      <c r="A199" s="2" t="s">
        <v>485</v>
      </c>
      <c r="B199" s="14">
        <v>792</v>
      </c>
      <c r="C199" s="7" t="s">
        <v>765</v>
      </c>
      <c r="D199" s="7" t="s">
        <v>460</v>
      </c>
      <c r="E199" s="260">
        <v>50000</v>
      </c>
      <c r="F199" s="260">
        <v>0</v>
      </c>
    </row>
    <row r="200" spans="1:6" s="38" customFormat="1" ht="56.25" customHeight="1">
      <c r="A200" s="2" t="s">
        <v>756</v>
      </c>
      <c r="B200" s="14">
        <v>792</v>
      </c>
      <c r="C200" s="7" t="s">
        <v>757</v>
      </c>
      <c r="D200" s="7"/>
      <c r="E200" s="260">
        <f aca="true" t="shared" si="1" ref="E200:F202">E201</f>
        <v>200000</v>
      </c>
      <c r="F200" s="260">
        <f t="shared" si="1"/>
        <v>0</v>
      </c>
    </row>
    <row r="201" spans="1:6" s="38" customFormat="1" ht="47.25">
      <c r="A201" s="2" t="s">
        <v>758</v>
      </c>
      <c r="B201" s="14">
        <v>792</v>
      </c>
      <c r="C201" s="7" t="s">
        <v>759</v>
      </c>
      <c r="D201" s="7"/>
      <c r="E201" s="260">
        <f t="shared" si="1"/>
        <v>200000</v>
      </c>
      <c r="F201" s="260">
        <f t="shared" si="1"/>
        <v>0</v>
      </c>
    </row>
    <row r="202" spans="1:6" s="38" customFormat="1" ht="15.75">
      <c r="A202" s="2" t="s">
        <v>483</v>
      </c>
      <c r="B202" s="14">
        <v>792</v>
      </c>
      <c r="C202" s="7" t="s">
        <v>760</v>
      </c>
      <c r="D202" s="7"/>
      <c r="E202" s="260">
        <f t="shared" si="1"/>
        <v>200000</v>
      </c>
      <c r="F202" s="260">
        <f t="shared" si="1"/>
        <v>0</v>
      </c>
    </row>
    <row r="203" spans="1:6" s="38" customFormat="1" ht="31.5">
      <c r="A203" s="2" t="s">
        <v>485</v>
      </c>
      <c r="B203" s="14">
        <v>792</v>
      </c>
      <c r="C203" s="7" t="s">
        <v>760</v>
      </c>
      <c r="D203" s="7" t="s">
        <v>460</v>
      </c>
      <c r="E203" s="260">
        <v>200000</v>
      </c>
      <c r="F203" s="260">
        <v>0</v>
      </c>
    </row>
    <row r="204" spans="1:6" s="38" customFormat="1" ht="15.75">
      <c r="A204" s="9" t="s">
        <v>457</v>
      </c>
      <c r="B204" s="40">
        <v>792</v>
      </c>
      <c r="C204" s="5" t="s">
        <v>613</v>
      </c>
      <c r="D204" s="7"/>
      <c r="E204" s="263">
        <f>E205+E218+E220+E210+E213+E216</f>
        <v>140283000</v>
      </c>
      <c r="F204" s="263">
        <f>F205+F218+F220+F210+F213+F216</f>
        <v>163664000</v>
      </c>
    </row>
    <row r="205" spans="1:6" s="38" customFormat="1" ht="15.75">
      <c r="A205" s="2" t="s">
        <v>486</v>
      </c>
      <c r="B205" s="14">
        <v>792</v>
      </c>
      <c r="C205" s="7" t="s">
        <v>612</v>
      </c>
      <c r="D205" s="7"/>
      <c r="E205" s="260">
        <f>E206+E207+E208+E209</f>
        <v>18410000</v>
      </c>
      <c r="F205" s="260">
        <f>F206+F207+F208+F209</f>
        <v>18410000</v>
      </c>
    </row>
    <row r="206" spans="1:6" s="38" customFormat="1" ht="63">
      <c r="A206" s="2" t="s">
        <v>458</v>
      </c>
      <c r="B206" s="14">
        <v>792</v>
      </c>
      <c r="C206" s="7" t="s">
        <v>612</v>
      </c>
      <c r="D206" s="7" t="s">
        <v>459</v>
      </c>
      <c r="E206" s="260">
        <v>16258000</v>
      </c>
      <c r="F206" s="260">
        <v>16258000</v>
      </c>
    </row>
    <row r="207" spans="1:6" s="38" customFormat="1" ht="31.5">
      <c r="A207" s="2" t="s">
        <v>485</v>
      </c>
      <c r="B207" s="14">
        <v>792</v>
      </c>
      <c r="C207" s="7" t="s">
        <v>612</v>
      </c>
      <c r="D207" s="7" t="s">
        <v>460</v>
      </c>
      <c r="E207" s="260">
        <v>2139000</v>
      </c>
      <c r="F207" s="260">
        <v>2139000</v>
      </c>
    </row>
    <row r="208" spans="1:6" s="38" customFormat="1" ht="15.75">
      <c r="A208" s="2" t="s">
        <v>471</v>
      </c>
      <c r="B208" s="14">
        <v>792</v>
      </c>
      <c r="C208" s="7" t="s">
        <v>612</v>
      </c>
      <c r="D208" s="7" t="s">
        <v>470</v>
      </c>
      <c r="E208" s="260">
        <v>10000</v>
      </c>
      <c r="F208" s="260">
        <v>10000</v>
      </c>
    </row>
    <row r="209" spans="1:6" s="38" customFormat="1" ht="15.75">
      <c r="A209" s="2" t="s">
        <v>461</v>
      </c>
      <c r="B209" s="14">
        <v>792</v>
      </c>
      <c r="C209" s="7" t="s">
        <v>612</v>
      </c>
      <c r="D209" s="7" t="s">
        <v>462</v>
      </c>
      <c r="E209" s="260">
        <v>3000</v>
      </c>
      <c r="F209" s="260">
        <v>3000</v>
      </c>
    </row>
    <row r="210" spans="1:6" s="38" customFormat="1" ht="15.75">
      <c r="A210" s="2" t="s">
        <v>163</v>
      </c>
      <c r="B210" s="14">
        <v>792</v>
      </c>
      <c r="C210" s="7" t="s">
        <v>616</v>
      </c>
      <c r="D210" s="7"/>
      <c r="E210" s="260">
        <f>E211+E212</f>
        <v>13980000</v>
      </c>
      <c r="F210" s="260">
        <f>F211+F212</f>
        <v>13980000</v>
      </c>
    </row>
    <row r="211" spans="1:6" s="38" customFormat="1" ht="63">
      <c r="A211" s="2" t="s">
        <v>458</v>
      </c>
      <c r="B211" s="14">
        <v>792</v>
      </c>
      <c r="C211" s="7" t="s">
        <v>616</v>
      </c>
      <c r="D211" s="7" t="s">
        <v>459</v>
      </c>
      <c r="E211" s="260">
        <v>12271000</v>
      </c>
      <c r="F211" s="260">
        <v>12271000</v>
      </c>
    </row>
    <row r="212" spans="1:6" s="38" customFormat="1" ht="31.5">
      <c r="A212" s="2" t="s">
        <v>485</v>
      </c>
      <c r="B212" s="14">
        <v>792</v>
      </c>
      <c r="C212" s="7" t="s">
        <v>616</v>
      </c>
      <c r="D212" s="7" t="s">
        <v>460</v>
      </c>
      <c r="E212" s="260">
        <v>1709000</v>
      </c>
      <c r="F212" s="260">
        <v>1709000</v>
      </c>
    </row>
    <row r="213" spans="1:6" s="38" customFormat="1" ht="51" customHeight="1">
      <c r="A213" s="2" t="s">
        <v>422</v>
      </c>
      <c r="B213" s="14">
        <v>792</v>
      </c>
      <c r="C213" s="7" t="s">
        <v>647</v>
      </c>
      <c r="D213" s="7"/>
      <c r="E213" s="260">
        <f>E214+E215</f>
        <v>20531000</v>
      </c>
      <c r="F213" s="260">
        <f>F214+F215</f>
        <v>20531000</v>
      </c>
    </row>
    <row r="214" spans="1:6" s="38" customFormat="1" ht="63">
      <c r="A214" s="2" t="s">
        <v>458</v>
      </c>
      <c r="B214" s="14">
        <v>792</v>
      </c>
      <c r="C214" s="7" t="s">
        <v>647</v>
      </c>
      <c r="D214" s="7" t="s">
        <v>459</v>
      </c>
      <c r="E214" s="260">
        <v>17752000</v>
      </c>
      <c r="F214" s="260">
        <v>17752000</v>
      </c>
    </row>
    <row r="215" spans="1:6" s="38" customFormat="1" ht="31.5">
      <c r="A215" s="2" t="s">
        <v>485</v>
      </c>
      <c r="B215" s="14">
        <v>792</v>
      </c>
      <c r="C215" s="7" t="s">
        <v>647</v>
      </c>
      <c r="D215" s="7" t="s">
        <v>460</v>
      </c>
      <c r="E215" s="260">
        <v>2779000</v>
      </c>
      <c r="F215" s="260">
        <v>2779000</v>
      </c>
    </row>
    <row r="216" spans="1:6" s="38" customFormat="1" ht="15.75">
      <c r="A216" s="2" t="s">
        <v>483</v>
      </c>
      <c r="B216" s="14">
        <v>792</v>
      </c>
      <c r="C216" s="7" t="s">
        <v>645</v>
      </c>
      <c r="D216" s="7"/>
      <c r="E216" s="260">
        <f>E217</f>
        <v>350000</v>
      </c>
      <c r="F216" s="260">
        <f>F217</f>
        <v>600000</v>
      </c>
    </row>
    <row r="217" spans="1:6" s="38" customFormat="1" ht="31.5">
      <c r="A217" s="2" t="s">
        <v>485</v>
      </c>
      <c r="B217" s="14">
        <v>792</v>
      </c>
      <c r="C217" s="7" t="s">
        <v>645</v>
      </c>
      <c r="D217" s="7" t="s">
        <v>460</v>
      </c>
      <c r="E217" s="260">
        <v>350000</v>
      </c>
      <c r="F217" s="260">
        <v>600000</v>
      </c>
    </row>
    <row r="218" spans="1:6" s="38" customFormat="1" ht="15.75">
      <c r="A218" s="2" t="s">
        <v>480</v>
      </c>
      <c r="B218" s="14">
        <v>792</v>
      </c>
      <c r="C218" s="7" t="s">
        <v>627</v>
      </c>
      <c r="D218" s="7"/>
      <c r="E218" s="260">
        <f>E219</f>
        <v>67477000</v>
      </c>
      <c r="F218" s="260">
        <f>F219</f>
        <v>69351000</v>
      </c>
    </row>
    <row r="219" spans="1:6" s="38" customFormat="1" ht="15.75">
      <c r="A219" s="2" t="s">
        <v>361</v>
      </c>
      <c r="B219" s="14">
        <v>792</v>
      </c>
      <c r="C219" s="7" t="s">
        <v>627</v>
      </c>
      <c r="D219" s="7" t="s">
        <v>469</v>
      </c>
      <c r="E219" s="260">
        <v>67477000</v>
      </c>
      <c r="F219" s="260">
        <v>69351000</v>
      </c>
    </row>
    <row r="220" spans="1:8" ht="15.75">
      <c r="A220" s="2" t="s">
        <v>109</v>
      </c>
      <c r="B220" s="14">
        <v>792</v>
      </c>
      <c r="C220" s="7" t="s">
        <v>71</v>
      </c>
      <c r="D220" s="7"/>
      <c r="E220" s="260">
        <f>E221</f>
        <v>19535000</v>
      </c>
      <c r="F220" s="260">
        <f>F221</f>
        <v>40792000</v>
      </c>
      <c r="G220" s="20"/>
      <c r="H220" s="20"/>
    </row>
    <row r="221" spans="1:8" ht="15.75">
      <c r="A221" s="2" t="s">
        <v>109</v>
      </c>
      <c r="B221" s="14">
        <v>792</v>
      </c>
      <c r="C221" s="7" t="s">
        <v>71</v>
      </c>
      <c r="D221" s="7" t="s">
        <v>398</v>
      </c>
      <c r="E221" s="260">
        <v>19535000</v>
      </c>
      <c r="F221" s="260">
        <v>40792000</v>
      </c>
      <c r="G221" s="20"/>
      <c r="H221" s="20"/>
    </row>
    <row r="222" spans="1:6" ht="15.75">
      <c r="A222" s="41" t="s">
        <v>171</v>
      </c>
      <c r="B222" s="6"/>
      <c r="C222" s="5"/>
      <c r="D222" s="5"/>
      <c r="E222" s="263">
        <f>E194+E17</f>
        <v>1905194683.7000003</v>
      </c>
      <c r="F222" s="263">
        <f>F194+F17</f>
        <v>1907714745.92</v>
      </c>
    </row>
    <row r="224" spans="1:6" s="38" customFormat="1" ht="15.75">
      <c r="A224" s="491" t="s">
        <v>1399</v>
      </c>
      <c r="B224" s="491"/>
      <c r="C224" s="491"/>
      <c r="D224" s="491"/>
      <c r="E224" s="512"/>
      <c r="F224" s="512"/>
    </row>
  </sheetData>
  <sheetProtection/>
  <mergeCells count="16">
    <mergeCell ref="A224:F224"/>
    <mergeCell ref="A14:A15"/>
    <mergeCell ref="B14:B15"/>
    <mergeCell ref="C14:C15"/>
    <mergeCell ref="D14:D15"/>
    <mergeCell ref="E14:F14"/>
    <mergeCell ref="A11:F11"/>
    <mergeCell ref="A12:F12"/>
    <mergeCell ref="A1:I1"/>
    <mergeCell ref="A2:I2"/>
    <mergeCell ref="A3:I3"/>
    <mergeCell ref="A4:I4"/>
    <mergeCell ref="A5:I5"/>
    <mergeCell ref="A7:F7"/>
    <mergeCell ref="A6:F6"/>
    <mergeCell ref="A8:F8"/>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E32"/>
  <sheetViews>
    <sheetView zoomScalePageLayoutView="0" workbookViewId="0" topLeftCell="A1">
      <selection activeCell="A8" sqref="A8:C8"/>
    </sheetView>
  </sheetViews>
  <sheetFormatPr defaultColWidth="9.00390625" defaultRowHeight="12.75"/>
  <cols>
    <col min="1" max="1" width="6.125" style="405" customWidth="1"/>
    <col min="2" max="2" width="67.25390625" style="404" customWidth="1"/>
    <col min="3" max="3" width="15.625" style="404" customWidth="1"/>
    <col min="4" max="4" width="12.125" style="404" customWidth="1"/>
    <col min="5" max="16384" width="9.125" style="404" customWidth="1"/>
  </cols>
  <sheetData>
    <row r="1" spans="1:3" ht="15.75">
      <c r="A1" s="517" t="s">
        <v>1167</v>
      </c>
      <c r="B1" s="517"/>
      <c r="C1" s="517"/>
    </row>
    <row r="2" spans="1:3" ht="15.75">
      <c r="A2" s="517" t="s">
        <v>532</v>
      </c>
      <c r="B2" s="517"/>
      <c r="C2" s="517"/>
    </row>
    <row r="3" spans="1:3" ht="15.75">
      <c r="A3" s="517" t="s">
        <v>539</v>
      </c>
      <c r="B3" s="517"/>
      <c r="C3" s="517"/>
    </row>
    <row r="4" spans="1:3" ht="15.75">
      <c r="A4" s="517" t="s">
        <v>533</v>
      </c>
      <c r="B4" s="517"/>
      <c r="C4" s="517"/>
    </row>
    <row r="5" spans="1:3" ht="15.75">
      <c r="A5" s="502" t="s">
        <v>1273</v>
      </c>
      <c r="B5" s="502"/>
      <c r="C5" s="502"/>
    </row>
    <row r="6" spans="1:3" ht="15.75">
      <c r="A6" s="502" t="s">
        <v>1363</v>
      </c>
      <c r="B6" s="441"/>
      <c r="C6" s="441"/>
    </row>
    <row r="7" spans="1:3" ht="15.75">
      <c r="A7" s="502" t="s">
        <v>1457</v>
      </c>
      <c r="B7" s="441"/>
      <c r="C7" s="441"/>
    </row>
    <row r="8" spans="1:3" ht="15.75">
      <c r="A8" s="502" t="s">
        <v>1499</v>
      </c>
      <c r="B8" s="441"/>
      <c r="C8" s="441"/>
    </row>
    <row r="9" ht="19.5" customHeight="1"/>
    <row r="10" spans="1:4" ht="50.25" customHeight="1">
      <c r="A10" s="514" t="s">
        <v>886</v>
      </c>
      <c r="B10" s="514"/>
      <c r="C10" s="514"/>
      <c r="D10" s="406"/>
    </row>
    <row r="11" ht="17.25" customHeight="1" thickBot="1">
      <c r="C11" s="234" t="s">
        <v>1200</v>
      </c>
    </row>
    <row r="12" spans="1:3" ht="39.75" customHeight="1" thickBot="1">
      <c r="A12" s="407" t="s">
        <v>395</v>
      </c>
      <c r="B12" s="408" t="s">
        <v>8</v>
      </c>
      <c r="C12" s="327" t="s">
        <v>376</v>
      </c>
    </row>
    <row r="13" spans="1:3" ht="15.75">
      <c r="A13" s="409">
        <v>1</v>
      </c>
      <c r="B13" s="410" t="s">
        <v>516</v>
      </c>
      <c r="C13" s="243">
        <v>4483000</v>
      </c>
    </row>
    <row r="14" spans="1:3" ht="16.5" customHeight="1">
      <c r="A14" s="411">
        <v>2</v>
      </c>
      <c r="B14" s="412" t="s">
        <v>517</v>
      </c>
      <c r="C14" s="413">
        <v>3502000</v>
      </c>
    </row>
    <row r="15" spans="1:3" ht="15.75">
      <c r="A15" s="411">
        <v>3</v>
      </c>
      <c r="B15" s="412" t="s">
        <v>518</v>
      </c>
      <c r="C15" s="413">
        <v>3311000</v>
      </c>
    </row>
    <row r="16" spans="1:3" ht="20.25" customHeight="1">
      <c r="A16" s="411">
        <v>4</v>
      </c>
      <c r="B16" s="412" t="s">
        <v>519</v>
      </c>
      <c r="C16" s="413">
        <v>4013000</v>
      </c>
    </row>
    <row r="17" spans="1:3" ht="18" customHeight="1">
      <c r="A17" s="411">
        <v>5</v>
      </c>
      <c r="B17" s="412" t="s">
        <v>520</v>
      </c>
      <c r="C17" s="413">
        <v>5113000</v>
      </c>
    </row>
    <row r="18" spans="1:3" ht="15.75">
      <c r="A18" s="411">
        <v>6</v>
      </c>
      <c r="B18" s="412" t="s">
        <v>521</v>
      </c>
      <c r="C18" s="413">
        <v>4124000</v>
      </c>
    </row>
    <row r="19" spans="1:3" ht="15.75">
      <c r="A19" s="411">
        <v>7</v>
      </c>
      <c r="B19" s="412" t="s">
        <v>522</v>
      </c>
      <c r="C19" s="413">
        <v>6050000</v>
      </c>
    </row>
    <row r="20" spans="1:3" ht="18" customHeight="1">
      <c r="A20" s="411">
        <v>8</v>
      </c>
      <c r="B20" s="412" t="s">
        <v>523</v>
      </c>
      <c r="C20" s="413">
        <v>3899000</v>
      </c>
    </row>
    <row r="21" spans="1:3" ht="15.75">
      <c r="A21" s="411">
        <v>9</v>
      </c>
      <c r="B21" s="412" t="s">
        <v>524</v>
      </c>
      <c r="C21" s="413">
        <v>3803000</v>
      </c>
    </row>
    <row r="22" spans="1:3" ht="18.75" customHeight="1">
      <c r="A22" s="411">
        <v>10</v>
      </c>
      <c r="B22" s="412" t="s">
        <v>525</v>
      </c>
      <c r="C22" s="413">
        <v>4376000</v>
      </c>
    </row>
    <row r="23" spans="1:3" ht="15.75">
      <c r="A23" s="411">
        <v>11</v>
      </c>
      <c r="B23" s="412" t="s">
        <v>526</v>
      </c>
      <c r="C23" s="413">
        <v>4187000</v>
      </c>
    </row>
    <row r="24" spans="1:3" ht="19.5" customHeight="1">
      <c r="A24" s="411">
        <v>12</v>
      </c>
      <c r="B24" s="412" t="s">
        <v>527</v>
      </c>
      <c r="C24" s="413">
        <v>5946000</v>
      </c>
    </row>
    <row r="25" spans="1:3" ht="15.75">
      <c r="A25" s="411">
        <v>13</v>
      </c>
      <c r="B25" s="412" t="s">
        <v>528</v>
      </c>
      <c r="C25" s="413">
        <v>3933000</v>
      </c>
    </row>
    <row r="26" spans="1:3" ht="20.25" customHeight="1">
      <c r="A26" s="411">
        <v>14</v>
      </c>
      <c r="B26" s="412" t="s">
        <v>529</v>
      </c>
      <c r="C26" s="413">
        <v>5100000</v>
      </c>
    </row>
    <row r="27" spans="1:3" ht="15.75">
      <c r="A27" s="411">
        <v>15</v>
      </c>
      <c r="B27" s="412" t="s">
        <v>530</v>
      </c>
      <c r="C27" s="413">
        <v>3160000</v>
      </c>
    </row>
    <row r="28" spans="1:3" ht="21.75" customHeight="1">
      <c r="A28" s="411">
        <v>16</v>
      </c>
      <c r="B28" s="412" t="s">
        <v>531</v>
      </c>
      <c r="C28" s="413">
        <v>3386000</v>
      </c>
    </row>
    <row r="29" spans="1:3" ht="21.75" customHeight="1">
      <c r="A29" s="411">
        <v>17</v>
      </c>
      <c r="B29" s="412" t="s">
        <v>882</v>
      </c>
      <c r="C29" s="413">
        <v>8350700</v>
      </c>
    </row>
    <row r="30" spans="1:3" ht="15.75">
      <c r="A30" s="411"/>
      <c r="B30" s="414" t="s">
        <v>122</v>
      </c>
      <c r="C30" s="247">
        <f>C28+C27+C26+C25+C24+C23+C22+C21+C20+C19+C18+C17+C16+C15+C14+C13+C29</f>
        <v>76736700</v>
      </c>
    </row>
    <row r="31" ht="19.5" customHeight="1"/>
    <row r="32" spans="1:5" ht="31.5" customHeight="1">
      <c r="A32" s="515" t="s">
        <v>1400</v>
      </c>
      <c r="B32" s="516"/>
      <c r="C32" s="516"/>
      <c r="E32" s="415"/>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3"/>
  <sheetViews>
    <sheetView zoomScalePageLayoutView="0" workbookViewId="0" topLeftCell="A1">
      <selection activeCell="A8" sqref="A8:D8"/>
    </sheetView>
  </sheetViews>
  <sheetFormatPr defaultColWidth="9.00390625" defaultRowHeight="12.75"/>
  <cols>
    <col min="1" max="1" width="5.375" style="10" customWidth="1"/>
    <col min="2" max="2" width="50.25390625" style="59" customWidth="1"/>
    <col min="3" max="3" width="15.25390625" style="61" customWidth="1"/>
    <col min="4" max="4" width="15.625" style="59" customWidth="1"/>
    <col min="5" max="16384" width="9.125" style="59" customWidth="1"/>
  </cols>
  <sheetData>
    <row r="1" spans="1:4" ht="15.75">
      <c r="A1" s="440" t="s">
        <v>1168</v>
      </c>
      <c r="B1" s="440"/>
      <c r="C1" s="440"/>
      <c r="D1" s="440"/>
    </row>
    <row r="2" spans="1:4" ht="15.75">
      <c r="A2" s="440" t="s">
        <v>537</v>
      </c>
      <c r="B2" s="440"/>
      <c r="C2" s="440"/>
      <c r="D2" s="440"/>
    </row>
    <row r="3" spans="1:4" ht="15.75">
      <c r="A3" s="440" t="s">
        <v>887</v>
      </c>
      <c r="B3" s="440"/>
      <c r="C3" s="440"/>
      <c r="D3" s="440"/>
    </row>
    <row r="4" spans="1:4" ht="15.75">
      <c r="A4" s="440" t="s">
        <v>538</v>
      </c>
      <c r="B4" s="440"/>
      <c r="C4" s="440"/>
      <c r="D4" s="440"/>
    </row>
    <row r="5" spans="1:4" ht="15.75">
      <c r="A5" s="440" t="s">
        <v>1225</v>
      </c>
      <c r="B5" s="440"/>
      <c r="C5" s="440"/>
      <c r="D5" s="440"/>
    </row>
    <row r="6" spans="1:4" ht="15.75">
      <c r="A6" s="440" t="s">
        <v>1384</v>
      </c>
      <c r="B6" s="441"/>
      <c r="C6" s="441"/>
      <c r="D6" s="441"/>
    </row>
    <row r="7" spans="1:4" ht="15.75">
      <c r="A7" s="440" t="s">
        <v>1456</v>
      </c>
      <c r="B7" s="441"/>
      <c r="C7" s="441"/>
      <c r="D7" s="441"/>
    </row>
    <row r="8" spans="1:4" ht="15.75">
      <c r="A8" s="440" t="s">
        <v>1500</v>
      </c>
      <c r="B8" s="441"/>
      <c r="C8" s="441"/>
      <c r="D8" s="441"/>
    </row>
    <row r="9" spans="1:4" ht="15.75">
      <c r="A9" s="58"/>
      <c r="B9" s="102"/>
      <c r="C9" s="102"/>
      <c r="D9" s="102"/>
    </row>
    <row r="10" ht="15" customHeight="1"/>
    <row r="11" spans="1:4" ht="49.5" customHeight="1">
      <c r="A11" s="498" t="s">
        <v>889</v>
      </c>
      <c r="B11" s="498"/>
      <c r="C11" s="498"/>
      <c r="D11" s="518"/>
    </row>
    <row r="12" ht="18" customHeight="1" thickBot="1">
      <c r="D12" s="87" t="s">
        <v>1199</v>
      </c>
    </row>
    <row r="13" spans="1:4" ht="16.5" thickBot="1">
      <c r="A13" s="462" t="s">
        <v>888</v>
      </c>
      <c r="B13" s="462" t="s">
        <v>8</v>
      </c>
      <c r="C13" s="520" t="s">
        <v>376</v>
      </c>
      <c r="D13" s="521"/>
    </row>
    <row r="14" spans="1:4" ht="16.5" thickBot="1">
      <c r="A14" s="519"/>
      <c r="B14" s="519"/>
      <c r="C14" s="89" t="s">
        <v>611</v>
      </c>
      <c r="D14" s="90" t="s">
        <v>840</v>
      </c>
    </row>
    <row r="15" spans="1:4" ht="15.75">
      <c r="A15" s="57">
        <v>1</v>
      </c>
      <c r="B15" s="91" t="s">
        <v>516</v>
      </c>
      <c r="C15" s="189">
        <v>4562000</v>
      </c>
      <c r="D15" s="189">
        <v>4690000</v>
      </c>
    </row>
    <row r="16" spans="1:4" s="20" customFormat="1" ht="19.5" customHeight="1">
      <c r="A16" s="74">
        <v>2</v>
      </c>
      <c r="B16" s="66" t="s">
        <v>517</v>
      </c>
      <c r="C16" s="187">
        <v>3556000</v>
      </c>
      <c r="D16" s="187">
        <v>3647000</v>
      </c>
    </row>
    <row r="17" spans="1:4" s="20" customFormat="1" ht="15.75">
      <c r="A17" s="74">
        <v>3</v>
      </c>
      <c r="B17" s="66" t="s">
        <v>518</v>
      </c>
      <c r="C17" s="187">
        <v>3356000</v>
      </c>
      <c r="D17" s="187">
        <v>3455000</v>
      </c>
    </row>
    <row r="18" spans="1:4" s="20" customFormat="1" ht="20.25" customHeight="1">
      <c r="A18" s="74">
        <v>4</v>
      </c>
      <c r="B18" s="66" t="s">
        <v>519</v>
      </c>
      <c r="C18" s="187">
        <v>3862000</v>
      </c>
      <c r="D18" s="187">
        <v>3974000</v>
      </c>
    </row>
    <row r="19" spans="1:4" s="20" customFormat="1" ht="18" customHeight="1">
      <c r="A19" s="74">
        <v>5</v>
      </c>
      <c r="B19" s="66" t="s">
        <v>520</v>
      </c>
      <c r="C19" s="187">
        <v>5214000</v>
      </c>
      <c r="D19" s="187">
        <v>5364000</v>
      </c>
    </row>
    <row r="20" spans="1:4" s="20" customFormat="1" ht="15.75">
      <c r="A20" s="74">
        <v>6</v>
      </c>
      <c r="B20" s="66" t="s">
        <v>521</v>
      </c>
      <c r="C20" s="187">
        <v>4209000</v>
      </c>
      <c r="D20" s="187">
        <v>4337000</v>
      </c>
    </row>
    <row r="21" spans="1:4" s="20" customFormat="1" ht="15.75">
      <c r="A21" s="74">
        <v>7</v>
      </c>
      <c r="B21" s="66" t="s">
        <v>522</v>
      </c>
      <c r="C21" s="187">
        <v>5805000</v>
      </c>
      <c r="D21" s="187">
        <v>5967000</v>
      </c>
    </row>
    <row r="22" spans="1:4" s="20" customFormat="1" ht="18" customHeight="1">
      <c r="A22" s="74">
        <v>8</v>
      </c>
      <c r="B22" s="66" t="s">
        <v>523</v>
      </c>
      <c r="C22" s="187">
        <v>3800000</v>
      </c>
      <c r="D22" s="187">
        <v>3912000</v>
      </c>
    </row>
    <row r="23" spans="1:4" s="20" customFormat="1" ht="15.75">
      <c r="A23" s="74">
        <v>9</v>
      </c>
      <c r="B23" s="66" t="s">
        <v>524</v>
      </c>
      <c r="C23" s="187">
        <v>3444000</v>
      </c>
      <c r="D23" s="187">
        <v>3560000</v>
      </c>
    </row>
    <row r="24" spans="1:4" s="20" customFormat="1" ht="18.75" customHeight="1">
      <c r="A24" s="74">
        <v>10</v>
      </c>
      <c r="B24" s="66" t="s">
        <v>525</v>
      </c>
      <c r="C24" s="187">
        <v>4388000</v>
      </c>
      <c r="D24" s="187">
        <v>4494000</v>
      </c>
    </row>
    <row r="25" spans="1:4" s="20" customFormat="1" ht="15.75">
      <c r="A25" s="74">
        <v>11</v>
      </c>
      <c r="B25" s="66" t="s">
        <v>526</v>
      </c>
      <c r="C25" s="187">
        <v>4260000</v>
      </c>
      <c r="D25" s="187">
        <v>4380000</v>
      </c>
    </row>
    <row r="26" spans="1:4" s="20" customFormat="1" ht="19.5" customHeight="1">
      <c r="A26" s="74">
        <v>12</v>
      </c>
      <c r="B26" s="66" t="s">
        <v>527</v>
      </c>
      <c r="C26" s="187">
        <v>6042000</v>
      </c>
      <c r="D26" s="187">
        <v>6195000</v>
      </c>
    </row>
    <row r="27" spans="1:4" s="20" customFormat="1" ht="15.75">
      <c r="A27" s="74">
        <v>13</v>
      </c>
      <c r="B27" s="66" t="s">
        <v>528</v>
      </c>
      <c r="C27" s="187">
        <v>3168000</v>
      </c>
      <c r="D27" s="187">
        <v>3242000</v>
      </c>
    </row>
    <row r="28" spans="1:4" s="20" customFormat="1" ht="20.25" customHeight="1">
      <c r="A28" s="74">
        <v>14</v>
      </c>
      <c r="B28" s="66" t="s">
        <v>529</v>
      </c>
      <c r="C28" s="187">
        <v>5154000</v>
      </c>
      <c r="D28" s="187">
        <v>5298000</v>
      </c>
    </row>
    <row r="29" spans="1:4" s="20" customFormat="1" ht="15.75">
      <c r="A29" s="74">
        <v>15</v>
      </c>
      <c r="B29" s="66" t="s">
        <v>530</v>
      </c>
      <c r="C29" s="187">
        <v>3216000</v>
      </c>
      <c r="D29" s="187">
        <v>3306000</v>
      </c>
    </row>
    <row r="30" spans="1:4" s="20" customFormat="1" ht="18.75" customHeight="1">
      <c r="A30" s="74">
        <v>16</v>
      </c>
      <c r="B30" s="66" t="s">
        <v>531</v>
      </c>
      <c r="C30" s="187">
        <v>3441000</v>
      </c>
      <c r="D30" s="187">
        <v>3530000</v>
      </c>
    </row>
    <row r="31" spans="1:4" ht="15.75">
      <c r="A31" s="74"/>
      <c r="B31" s="68" t="s">
        <v>122</v>
      </c>
      <c r="C31" s="188">
        <f>C30+C29+C28+C27+C26+C25+C24+C23+C22+C21+C20+C19+C18+C17+C16+C15</f>
        <v>67477000</v>
      </c>
      <c r="D31" s="188">
        <f>D30+D29+D28+D27+D26+D25+D24+D23+D22+D21+D20+D19+D18+D17+D16+D15</f>
        <v>69351000</v>
      </c>
    </row>
    <row r="32" ht="19.5" customHeight="1"/>
    <row r="33" spans="1:4" ht="15.75" customHeight="1">
      <c r="A33" s="522" t="s">
        <v>1401</v>
      </c>
      <c r="B33" s="522"/>
      <c r="C33" s="522"/>
      <c r="D33" s="522"/>
    </row>
  </sheetData>
  <sheetProtection/>
  <mergeCells count="13">
    <mergeCell ref="A1:D1"/>
    <mergeCell ref="A2:D2"/>
    <mergeCell ref="A3:D3"/>
    <mergeCell ref="A4:D4"/>
    <mergeCell ref="A5:D5"/>
    <mergeCell ref="A7:D7"/>
    <mergeCell ref="A11:D11"/>
    <mergeCell ref="A6:D6"/>
    <mergeCell ref="A13:A14"/>
    <mergeCell ref="B13:B14"/>
    <mergeCell ref="C13:D13"/>
    <mergeCell ref="A33:D33"/>
    <mergeCell ref="A8:D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3"/>
  <sheetViews>
    <sheetView zoomScalePageLayoutView="0" workbookViewId="0" topLeftCell="A1">
      <selection activeCell="A8" sqref="A8:C8"/>
    </sheetView>
  </sheetViews>
  <sheetFormatPr defaultColWidth="9.00390625" defaultRowHeight="12.75"/>
  <cols>
    <col min="1" max="1" width="6.375" style="230" customWidth="1"/>
    <col min="2" max="2" width="65.00390625" style="232" customWidth="1"/>
    <col min="3" max="3" width="17.25390625" style="232" customWidth="1"/>
    <col min="4" max="4" width="12.125" style="232" customWidth="1"/>
    <col min="5" max="16384" width="9.125" style="232" customWidth="1"/>
  </cols>
  <sheetData>
    <row r="1" spans="1:3" ht="15.75">
      <c r="A1" s="502" t="s">
        <v>1169</v>
      </c>
      <c r="B1" s="502"/>
      <c r="C1" s="502"/>
    </row>
    <row r="2" spans="1:3" ht="15.75">
      <c r="A2" s="502" t="s">
        <v>540</v>
      </c>
      <c r="B2" s="502"/>
      <c r="C2" s="502"/>
    </row>
    <row r="3" spans="1:3" ht="15.75">
      <c r="A3" s="502" t="s">
        <v>541</v>
      </c>
      <c r="B3" s="502"/>
      <c r="C3" s="502"/>
    </row>
    <row r="4" spans="1:3" ht="15.75">
      <c r="A4" s="502" t="s">
        <v>542</v>
      </c>
      <c r="B4" s="502"/>
      <c r="C4" s="502"/>
    </row>
    <row r="5" spans="1:3" ht="15.75">
      <c r="A5" s="502" t="s">
        <v>1274</v>
      </c>
      <c r="B5" s="502"/>
      <c r="C5" s="502"/>
    </row>
    <row r="6" spans="1:3" ht="15.75">
      <c r="A6" s="502" t="s">
        <v>1362</v>
      </c>
      <c r="B6" s="441"/>
      <c r="C6" s="441"/>
    </row>
    <row r="7" spans="1:3" ht="15.75">
      <c r="A7" s="502" t="s">
        <v>1479</v>
      </c>
      <c r="B7" s="441"/>
      <c r="C7" s="441"/>
    </row>
    <row r="8" spans="1:3" ht="15.75">
      <c r="A8" s="502" t="s">
        <v>1501</v>
      </c>
      <c r="B8" s="441"/>
      <c r="C8" s="441"/>
    </row>
    <row r="9" spans="1:3" ht="15.75">
      <c r="A9" s="502"/>
      <c r="B9" s="441"/>
      <c r="C9" s="441"/>
    </row>
    <row r="10" spans="1:3" ht="15.75">
      <c r="A10" s="201"/>
      <c r="B10" s="102"/>
      <c r="C10" s="102"/>
    </row>
    <row r="11" spans="1:4" ht="44.25" customHeight="1">
      <c r="A11" s="514" t="s">
        <v>847</v>
      </c>
      <c r="B11" s="514"/>
      <c r="C11" s="514"/>
      <c r="D11" s="233"/>
    </row>
    <row r="12" spans="1:4" ht="15.75" customHeight="1">
      <c r="A12" s="233"/>
      <c r="B12" s="233"/>
      <c r="C12" s="233"/>
      <c r="D12" s="233"/>
    </row>
    <row r="13" ht="16.5" thickBot="1">
      <c r="C13" s="234" t="s">
        <v>1200</v>
      </c>
    </row>
    <row r="14" spans="1:3" ht="32.25" thickBot="1">
      <c r="A14" s="327" t="s">
        <v>395</v>
      </c>
      <c r="B14" s="328" t="s">
        <v>8</v>
      </c>
      <c r="C14" s="327" t="s">
        <v>376</v>
      </c>
    </row>
    <row r="15" spans="1:3" ht="15.75">
      <c r="A15" s="329">
        <v>1</v>
      </c>
      <c r="B15" s="330" t="s">
        <v>516</v>
      </c>
      <c r="C15" s="243">
        <v>103000</v>
      </c>
    </row>
    <row r="16" spans="1:3" ht="15.75">
      <c r="A16" s="241">
        <v>2</v>
      </c>
      <c r="B16" s="331" t="s">
        <v>517</v>
      </c>
      <c r="C16" s="243">
        <v>103000</v>
      </c>
    </row>
    <row r="17" spans="1:3" ht="15.75">
      <c r="A17" s="241">
        <v>3</v>
      </c>
      <c r="B17" s="331" t="s">
        <v>518</v>
      </c>
      <c r="C17" s="243">
        <v>103000</v>
      </c>
    </row>
    <row r="18" spans="1:3" ht="15.75">
      <c r="A18" s="241">
        <v>4</v>
      </c>
      <c r="B18" s="331" t="s">
        <v>519</v>
      </c>
      <c r="C18" s="243">
        <v>103000</v>
      </c>
    </row>
    <row r="19" spans="1:3" ht="15.75">
      <c r="A19" s="241">
        <v>5</v>
      </c>
      <c r="B19" s="331" t="s">
        <v>520</v>
      </c>
      <c r="C19" s="243">
        <v>103000</v>
      </c>
    </row>
    <row r="20" spans="1:3" ht="15.75">
      <c r="A20" s="241">
        <v>6</v>
      </c>
      <c r="B20" s="331" t="s">
        <v>521</v>
      </c>
      <c r="C20" s="243">
        <v>103000</v>
      </c>
    </row>
    <row r="21" spans="1:3" ht="15.75">
      <c r="A21" s="241">
        <v>7</v>
      </c>
      <c r="B21" s="331" t="s">
        <v>522</v>
      </c>
      <c r="C21" s="243">
        <v>257300</v>
      </c>
    </row>
    <row r="22" spans="1:3" ht="15.75">
      <c r="A22" s="241">
        <v>8</v>
      </c>
      <c r="B22" s="331" t="s">
        <v>523</v>
      </c>
      <c r="C22" s="243">
        <v>103000</v>
      </c>
    </row>
    <row r="23" spans="1:3" ht="15.75">
      <c r="A23" s="241">
        <v>9</v>
      </c>
      <c r="B23" s="331" t="s">
        <v>524</v>
      </c>
      <c r="C23" s="243">
        <v>103000</v>
      </c>
    </row>
    <row r="24" spans="1:3" ht="15.75">
      <c r="A24" s="241">
        <v>10</v>
      </c>
      <c r="B24" s="331" t="s">
        <v>525</v>
      </c>
      <c r="C24" s="243">
        <v>257300</v>
      </c>
    </row>
    <row r="25" spans="1:3" ht="15.75">
      <c r="A25" s="241">
        <v>11</v>
      </c>
      <c r="B25" s="331" t="s">
        <v>526</v>
      </c>
      <c r="C25" s="243">
        <v>103000</v>
      </c>
    </row>
    <row r="26" spans="1:3" ht="15.75">
      <c r="A26" s="241">
        <v>12</v>
      </c>
      <c r="B26" s="331" t="s">
        <v>527</v>
      </c>
      <c r="C26" s="243">
        <v>103000</v>
      </c>
    </row>
    <row r="27" spans="1:3" ht="15.75">
      <c r="A27" s="241">
        <v>13</v>
      </c>
      <c r="B27" s="331" t="s">
        <v>528</v>
      </c>
      <c r="C27" s="243">
        <v>257200</v>
      </c>
    </row>
    <row r="28" spans="1:3" ht="15.75">
      <c r="A28" s="241">
        <v>14</v>
      </c>
      <c r="B28" s="332" t="s">
        <v>529</v>
      </c>
      <c r="C28" s="243">
        <v>257300</v>
      </c>
    </row>
    <row r="29" spans="1:3" ht="15.75">
      <c r="A29" s="241">
        <v>15</v>
      </c>
      <c r="B29" s="332" t="s">
        <v>530</v>
      </c>
      <c r="C29" s="243">
        <v>103000</v>
      </c>
    </row>
    <row r="30" spans="1:3" ht="15.75">
      <c r="A30" s="241">
        <v>16</v>
      </c>
      <c r="B30" s="332" t="s">
        <v>531</v>
      </c>
      <c r="C30" s="243">
        <v>103000</v>
      </c>
    </row>
    <row r="31" spans="1:3" ht="15.75">
      <c r="A31" s="241"/>
      <c r="B31" s="244" t="s">
        <v>122</v>
      </c>
      <c r="C31" s="247">
        <f>C30+C29+C28+C27+C26+C25+C24+C23+C22+C21+C20+C19+C18+C17+C16+C15</f>
        <v>2265100</v>
      </c>
    </row>
    <row r="33" spans="1:5" ht="15.75">
      <c r="A33" s="523" t="s">
        <v>1402</v>
      </c>
      <c r="B33" s="524"/>
      <c r="C33" s="524"/>
      <c r="E33" s="245"/>
    </row>
  </sheetData>
  <sheetProtection/>
  <mergeCells count="11">
    <mergeCell ref="A9:C9"/>
    <mergeCell ref="A8:C8"/>
    <mergeCell ref="A11:C11"/>
    <mergeCell ref="A33:C33"/>
    <mergeCell ref="A1:C1"/>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
      <selection activeCell="A8" sqref="A8:D8"/>
    </sheetView>
  </sheetViews>
  <sheetFormatPr defaultColWidth="9.00390625" defaultRowHeight="12.75"/>
  <cols>
    <col min="1" max="1" width="6.375" style="230" customWidth="1"/>
    <col min="2" max="2" width="54.375" style="232" customWidth="1"/>
    <col min="3" max="3" width="13.375" style="232" customWidth="1"/>
    <col min="4" max="4" width="13.875" style="232" customWidth="1"/>
    <col min="5" max="16384" width="9.125" style="232" customWidth="1"/>
  </cols>
  <sheetData>
    <row r="1" spans="1:3" ht="15.75">
      <c r="A1" s="502" t="s">
        <v>1170</v>
      </c>
      <c r="B1" s="502"/>
      <c r="C1" s="502"/>
    </row>
    <row r="2" spans="1:4" ht="15.75">
      <c r="A2" s="502" t="s">
        <v>540</v>
      </c>
      <c r="B2" s="502"/>
      <c r="C2" s="502"/>
      <c r="D2" s="524"/>
    </row>
    <row r="3" spans="1:4" ht="15.75">
      <c r="A3" s="502" t="s">
        <v>541</v>
      </c>
      <c r="B3" s="502"/>
      <c r="C3" s="502"/>
      <c r="D3" s="524"/>
    </row>
    <row r="4" spans="1:4" ht="15.75">
      <c r="A4" s="502" t="s">
        <v>542</v>
      </c>
      <c r="B4" s="502"/>
      <c r="C4" s="502"/>
      <c r="D4" s="524"/>
    </row>
    <row r="5" spans="1:4" ht="15.75">
      <c r="A5" s="502" t="s">
        <v>1274</v>
      </c>
      <c r="B5" s="502"/>
      <c r="C5" s="502"/>
      <c r="D5" s="524"/>
    </row>
    <row r="6" spans="1:4" ht="15.75">
      <c r="A6" s="502" t="s">
        <v>1362</v>
      </c>
      <c r="B6" s="441"/>
      <c r="C6" s="441"/>
      <c r="D6" s="441"/>
    </row>
    <row r="7" spans="1:4" ht="15.75">
      <c r="A7" s="502" t="s">
        <v>1479</v>
      </c>
      <c r="B7" s="441"/>
      <c r="C7" s="441"/>
      <c r="D7" s="441"/>
    </row>
    <row r="8" spans="1:4" ht="15.75">
      <c r="A8" s="502" t="s">
        <v>1502</v>
      </c>
      <c r="B8" s="441"/>
      <c r="C8" s="441"/>
      <c r="D8" s="441"/>
    </row>
    <row r="9" spans="1:4" ht="15.75">
      <c r="A9" s="502"/>
      <c r="B9" s="441"/>
      <c r="C9" s="441"/>
      <c r="D9" s="441"/>
    </row>
    <row r="10" spans="1:4" ht="15.75">
      <c r="A10" s="201"/>
      <c r="B10" s="102"/>
      <c r="C10" s="102"/>
      <c r="D10" s="102"/>
    </row>
    <row r="11" spans="1:4" ht="45" customHeight="1">
      <c r="A11" s="514" t="s">
        <v>848</v>
      </c>
      <c r="B11" s="514"/>
      <c r="C11" s="514"/>
      <c r="D11" s="510"/>
    </row>
    <row r="12" ht="16.5" thickBot="1">
      <c r="D12" s="234" t="s">
        <v>1200</v>
      </c>
    </row>
    <row r="13" spans="1:4" ht="16.5" thickBot="1">
      <c r="A13" s="525" t="s">
        <v>395</v>
      </c>
      <c r="B13" s="527" t="s">
        <v>8</v>
      </c>
      <c r="C13" s="529" t="s">
        <v>376</v>
      </c>
      <c r="D13" s="530"/>
    </row>
    <row r="14" spans="1:4" ht="16.5" thickBot="1">
      <c r="A14" s="526"/>
      <c r="B14" s="528"/>
      <c r="C14" s="333" t="s">
        <v>611</v>
      </c>
      <c r="D14" s="333" t="s">
        <v>840</v>
      </c>
    </row>
    <row r="15" spans="1:4" ht="15.75">
      <c r="A15" s="329">
        <v>1</v>
      </c>
      <c r="B15" s="330" t="s">
        <v>516</v>
      </c>
      <c r="C15" s="243">
        <v>104000</v>
      </c>
      <c r="D15" s="240">
        <v>108100</v>
      </c>
    </row>
    <row r="16" spans="1:4" ht="15.75">
      <c r="A16" s="241">
        <v>2</v>
      </c>
      <c r="B16" s="331" t="s">
        <v>517</v>
      </c>
      <c r="C16" s="243">
        <v>104000</v>
      </c>
      <c r="D16" s="240">
        <v>108100</v>
      </c>
    </row>
    <row r="17" spans="1:4" ht="15.75">
      <c r="A17" s="241">
        <v>3</v>
      </c>
      <c r="B17" s="331" t="s">
        <v>518</v>
      </c>
      <c r="C17" s="243">
        <v>104000</v>
      </c>
      <c r="D17" s="240">
        <v>108100</v>
      </c>
    </row>
    <row r="18" spans="1:4" ht="15.75">
      <c r="A18" s="241">
        <v>4</v>
      </c>
      <c r="B18" s="331" t="s">
        <v>519</v>
      </c>
      <c r="C18" s="243">
        <v>104000</v>
      </c>
      <c r="D18" s="240">
        <v>108100</v>
      </c>
    </row>
    <row r="19" spans="1:4" ht="15.75">
      <c r="A19" s="241">
        <v>5</v>
      </c>
      <c r="B19" s="331" t="s">
        <v>520</v>
      </c>
      <c r="C19" s="243">
        <v>104000</v>
      </c>
      <c r="D19" s="240">
        <v>108100</v>
      </c>
    </row>
    <row r="20" spans="1:4" ht="15.75">
      <c r="A20" s="241">
        <v>6</v>
      </c>
      <c r="B20" s="331" t="s">
        <v>521</v>
      </c>
      <c r="C20" s="243">
        <v>104000</v>
      </c>
      <c r="D20" s="240">
        <v>108100</v>
      </c>
    </row>
    <row r="21" spans="1:4" ht="15.75">
      <c r="A21" s="241">
        <v>7</v>
      </c>
      <c r="B21" s="331" t="s">
        <v>522</v>
      </c>
      <c r="C21" s="243">
        <v>260100</v>
      </c>
      <c r="D21" s="240">
        <v>270400</v>
      </c>
    </row>
    <row r="22" spans="1:4" ht="15.75">
      <c r="A22" s="241">
        <v>8</v>
      </c>
      <c r="B22" s="331" t="s">
        <v>523</v>
      </c>
      <c r="C22" s="243">
        <v>104000</v>
      </c>
      <c r="D22" s="240">
        <v>108100</v>
      </c>
    </row>
    <row r="23" spans="1:4" ht="15.75">
      <c r="A23" s="241">
        <v>9</v>
      </c>
      <c r="B23" s="331" t="s">
        <v>524</v>
      </c>
      <c r="C23" s="243">
        <v>104000</v>
      </c>
      <c r="D23" s="240">
        <v>108100</v>
      </c>
    </row>
    <row r="24" spans="1:4" ht="15.75">
      <c r="A24" s="241">
        <v>10</v>
      </c>
      <c r="B24" s="331" t="s">
        <v>525</v>
      </c>
      <c r="C24" s="243">
        <v>260100</v>
      </c>
      <c r="D24" s="240">
        <v>270400</v>
      </c>
    </row>
    <row r="25" spans="1:4" ht="15.75">
      <c r="A25" s="241">
        <v>11</v>
      </c>
      <c r="B25" s="331" t="s">
        <v>526</v>
      </c>
      <c r="C25" s="243">
        <v>104000</v>
      </c>
      <c r="D25" s="240">
        <v>108100</v>
      </c>
    </row>
    <row r="26" spans="1:4" ht="15.75">
      <c r="A26" s="241">
        <v>12</v>
      </c>
      <c r="B26" s="331" t="s">
        <v>527</v>
      </c>
      <c r="C26" s="243">
        <v>104000</v>
      </c>
      <c r="D26" s="240">
        <v>108100</v>
      </c>
    </row>
    <row r="27" spans="1:4" ht="15.75">
      <c r="A27" s="241">
        <v>13</v>
      </c>
      <c r="B27" s="331" t="s">
        <v>528</v>
      </c>
      <c r="C27" s="243">
        <v>260100</v>
      </c>
      <c r="D27" s="240">
        <v>270200</v>
      </c>
    </row>
    <row r="28" spans="1:4" ht="15.75">
      <c r="A28" s="241">
        <v>14</v>
      </c>
      <c r="B28" s="332" t="s">
        <v>529</v>
      </c>
      <c r="C28" s="243">
        <v>260100</v>
      </c>
      <c r="D28" s="240">
        <v>270300</v>
      </c>
    </row>
    <row r="29" spans="1:4" ht="15.75">
      <c r="A29" s="241">
        <v>15</v>
      </c>
      <c r="B29" s="332" t="s">
        <v>530</v>
      </c>
      <c r="C29" s="243">
        <v>104000</v>
      </c>
      <c r="D29" s="240">
        <v>108100</v>
      </c>
    </row>
    <row r="30" spans="1:4" ht="15.75">
      <c r="A30" s="241">
        <v>16</v>
      </c>
      <c r="B30" s="332" t="s">
        <v>531</v>
      </c>
      <c r="C30" s="243">
        <v>104000</v>
      </c>
      <c r="D30" s="240">
        <v>108100</v>
      </c>
    </row>
    <row r="31" spans="1:4" ht="15.75">
      <c r="A31" s="241"/>
      <c r="B31" s="244" t="s">
        <v>122</v>
      </c>
      <c r="C31" s="247">
        <f>C30+C29+C28+C27+C26+C25+C24+C23+C22+C21+C20+C19+C18+C17+C16+C15</f>
        <v>2288400</v>
      </c>
      <c r="D31" s="334">
        <f>D30+D29+D28+D27+D26+D25+D24+D23+D22+D21+D20+D19+D18+D17+D16+D15</f>
        <v>2378500</v>
      </c>
    </row>
    <row r="33" spans="1:5" ht="15.75">
      <c r="A33" s="523" t="s">
        <v>1403</v>
      </c>
      <c r="B33" s="524"/>
      <c r="C33" s="524"/>
      <c r="D33" s="524"/>
      <c r="E33" s="245"/>
    </row>
  </sheetData>
  <sheetProtection/>
  <mergeCells count="14">
    <mergeCell ref="A9:D9"/>
    <mergeCell ref="A13:A14"/>
    <mergeCell ref="B13:B14"/>
    <mergeCell ref="C13:D13"/>
    <mergeCell ref="A33:D33"/>
    <mergeCell ref="A1:C1"/>
    <mergeCell ref="A2:D2"/>
    <mergeCell ref="A3:D3"/>
    <mergeCell ref="A4:D4"/>
    <mergeCell ref="A5:D5"/>
    <mergeCell ref="A11:D11"/>
    <mergeCell ref="A8:D8"/>
    <mergeCell ref="A6:D6"/>
    <mergeCell ref="A7:D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A8" sqref="A8:C8"/>
    </sheetView>
  </sheetViews>
  <sheetFormatPr defaultColWidth="9.00390625" defaultRowHeight="12.75"/>
  <cols>
    <col min="1" max="1" width="4.625" style="61" customWidth="1"/>
    <col min="2" max="2" width="67.00390625" style="37" customWidth="1"/>
    <col min="3" max="3" width="17.625" style="59" customWidth="1"/>
    <col min="4" max="4" width="12.125" style="59" customWidth="1"/>
    <col min="5" max="16384" width="9.125" style="59" customWidth="1"/>
  </cols>
  <sheetData>
    <row r="1" spans="1:3" s="70" customFormat="1" ht="15">
      <c r="A1" s="440" t="s">
        <v>1171</v>
      </c>
      <c r="B1" s="440"/>
      <c r="C1" s="440"/>
    </row>
    <row r="2" spans="1:3" s="70" customFormat="1" ht="15">
      <c r="A2" s="440" t="s">
        <v>162</v>
      </c>
      <c r="B2" s="440"/>
      <c r="C2" s="440"/>
    </row>
    <row r="3" spans="1:3" s="70" customFormat="1" ht="15">
      <c r="A3" s="440" t="s">
        <v>161</v>
      </c>
      <c r="B3" s="440"/>
      <c r="C3" s="440"/>
    </row>
    <row r="4" spans="1:3" s="70" customFormat="1" ht="15">
      <c r="A4" s="440" t="s">
        <v>160</v>
      </c>
      <c r="B4" s="440"/>
      <c r="C4" s="440"/>
    </row>
    <row r="5" spans="1:3" s="70" customFormat="1" ht="15">
      <c r="A5" s="440" t="s">
        <v>1275</v>
      </c>
      <c r="B5" s="440"/>
      <c r="C5" s="440"/>
    </row>
    <row r="6" spans="1:3" s="70" customFormat="1" ht="15">
      <c r="A6" s="440" t="s">
        <v>1385</v>
      </c>
      <c r="B6" s="442"/>
      <c r="C6" s="442"/>
    </row>
    <row r="7" spans="1:3" s="70" customFormat="1" ht="15">
      <c r="A7" s="440" t="s">
        <v>1471</v>
      </c>
      <c r="B7" s="442"/>
      <c r="C7" s="442"/>
    </row>
    <row r="8" spans="1:3" s="70" customFormat="1" ht="15">
      <c r="A8" s="440" t="s">
        <v>1503</v>
      </c>
      <c r="B8" s="441"/>
      <c r="C8" s="441"/>
    </row>
    <row r="9" spans="1:4" ht="15.75">
      <c r="A9" s="440"/>
      <c r="B9" s="442"/>
      <c r="C9" s="442"/>
      <c r="D9" s="60"/>
    </row>
    <row r="10" spans="1:4" ht="15.75">
      <c r="A10" s="58"/>
      <c r="B10" s="55"/>
      <c r="C10" s="60"/>
      <c r="D10" s="60"/>
    </row>
    <row r="11" spans="1:4" ht="81.75" customHeight="1">
      <c r="A11" s="498" t="s">
        <v>849</v>
      </c>
      <c r="B11" s="498"/>
      <c r="C11" s="498"/>
      <c r="D11" s="21"/>
    </row>
    <row r="12" spans="1:4" ht="18" customHeight="1" thickBot="1">
      <c r="A12" s="21"/>
      <c r="B12" s="36"/>
      <c r="C12" s="33" t="s">
        <v>1200</v>
      </c>
      <c r="D12" s="21"/>
    </row>
    <row r="13" spans="1:3" ht="15.75">
      <c r="A13" s="533" t="s">
        <v>395</v>
      </c>
      <c r="B13" s="535" t="s">
        <v>8</v>
      </c>
      <c r="C13" s="537" t="s">
        <v>536</v>
      </c>
    </row>
    <row r="14" spans="1:3" ht="16.5" thickBot="1">
      <c r="A14" s="534"/>
      <c r="B14" s="536"/>
      <c r="C14" s="538"/>
    </row>
    <row r="15" spans="1:3" ht="19.5" customHeight="1">
      <c r="A15" s="63">
        <v>1</v>
      </c>
      <c r="B15" s="71" t="s">
        <v>516</v>
      </c>
      <c r="C15" s="186">
        <v>500000</v>
      </c>
    </row>
    <row r="16" spans="1:3" ht="15.75">
      <c r="A16" s="65">
        <v>2</v>
      </c>
      <c r="B16" s="72" t="s">
        <v>517</v>
      </c>
      <c r="C16" s="186">
        <v>500000</v>
      </c>
    </row>
    <row r="17" spans="1:3" ht="17.25" customHeight="1">
      <c r="A17" s="65">
        <v>3</v>
      </c>
      <c r="B17" s="72" t="s">
        <v>518</v>
      </c>
      <c r="C17" s="186">
        <v>500000</v>
      </c>
    </row>
    <row r="18" spans="1:3" ht="18" customHeight="1">
      <c r="A18" s="65">
        <v>4</v>
      </c>
      <c r="B18" s="72" t="s">
        <v>519</v>
      </c>
      <c r="C18" s="186">
        <v>500000</v>
      </c>
    </row>
    <row r="19" spans="1:3" ht="18.75" customHeight="1">
      <c r="A19" s="65">
        <v>5</v>
      </c>
      <c r="B19" s="72" t="s">
        <v>520</v>
      </c>
      <c r="C19" s="186">
        <v>500000</v>
      </c>
    </row>
    <row r="20" spans="1:3" ht="20.25" customHeight="1">
      <c r="A20" s="65">
        <v>6</v>
      </c>
      <c r="B20" s="72" t="s">
        <v>521</v>
      </c>
      <c r="C20" s="186">
        <v>500000</v>
      </c>
    </row>
    <row r="21" spans="1:3" ht="19.5" customHeight="1">
      <c r="A21" s="65">
        <v>7</v>
      </c>
      <c r="B21" s="72" t="s">
        <v>522</v>
      </c>
      <c r="C21" s="186">
        <v>600000</v>
      </c>
    </row>
    <row r="22" spans="1:3" ht="18" customHeight="1">
      <c r="A22" s="65">
        <v>8</v>
      </c>
      <c r="B22" s="72" t="s">
        <v>523</v>
      </c>
      <c r="C22" s="186">
        <v>500000</v>
      </c>
    </row>
    <row r="23" spans="1:3" ht="18.75" customHeight="1">
      <c r="A23" s="65">
        <v>9</v>
      </c>
      <c r="B23" s="72" t="s">
        <v>524</v>
      </c>
      <c r="C23" s="186">
        <v>500000</v>
      </c>
    </row>
    <row r="24" spans="1:3" ht="15.75" customHeight="1">
      <c r="A24" s="65">
        <v>10</v>
      </c>
      <c r="B24" s="72" t="s">
        <v>525</v>
      </c>
      <c r="C24" s="186">
        <v>500000</v>
      </c>
    </row>
    <row r="25" spans="1:3" ht="18.75" customHeight="1">
      <c r="A25" s="65">
        <v>11</v>
      </c>
      <c r="B25" s="72" t="s">
        <v>526</v>
      </c>
      <c r="C25" s="186">
        <v>500000</v>
      </c>
    </row>
    <row r="26" spans="1:3" ht="16.5" customHeight="1">
      <c r="A26" s="65">
        <v>12</v>
      </c>
      <c r="B26" s="72" t="s">
        <v>527</v>
      </c>
      <c r="C26" s="186">
        <v>500000</v>
      </c>
    </row>
    <row r="27" spans="1:3" ht="15.75">
      <c r="A27" s="65">
        <v>13</v>
      </c>
      <c r="B27" s="72" t="s">
        <v>528</v>
      </c>
      <c r="C27" s="186">
        <v>500000</v>
      </c>
    </row>
    <row r="28" spans="1:3" ht="19.5" customHeight="1">
      <c r="A28" s="65">
        <v>14</v>
      </c>
      <c r="B28" s="72" t="s">
        <v>529</v>
      </c>
      <c r="C28" s="186">
        <v>500000</v>
      </c>
    </row>
    <row r="29" spans="1:3" ht="15.75">
      <c r="A29" s="65">
        <v>15</v>
      </c>
      <c r="B29" s="72" t="s">
        <v>530</v>
      </c>
      <c r="C29" s="186">
        <v>500000</v>
      </c>
    </row>
    <row r="30" spans="1:3" ht="15.75">
      <c r="A30" s="65">
        <v>16</v>
      </c>
      <c r="B30" s="72" t="s">
        <v>531</v>
      </c>
      <c r="C30" s="186">
        <v>500000</v>
      </c>
    </row>
    <row r="31" spans="1:3" ht="15.75">
      <c r="A31" s="65"/>
      <c r="B31" s="73" t="s">
        <v>122</v>
      </c>
      <c r="C31" s="191">
        <f>C30+C29+C28+C27+C26+C25+C24+C23+C22+C21+C20+C19+C18+C17+C16+C15</f>
        <v>8100000</v>
      </c>
    </row>
    <row r="34" spans="1:5" ht="15.75">
      <c r="A34" s="531" t="s">
        <v>1404</v>
      </c>
      <c r="B34" s="532"/>
      <c r="C34" s="532"/>
      <c r="E34" s="69"/>
    </row>
  </sheetData>
  <sheetProtection/>
  <mergeCells count="14">
    <mergeCell ref="C13:C14"/>
    <mergeCell ref="A9:C9"/>
    <mergeCell ref="A7:C7"/>
    <mergeCell ref="A6:C6"/>
    <mergeCell ref="A34:C34"/>
    <mergeCell ref="A11:C11"/>
    <mergeCell ref="A13:A14"/>
    <mergeCell ref="B13:B14"/>
    <mergeCell ref="A8:C8"/>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
      <selection activeCell="A8" sqref="A8:C8"/>
    </sheetView>
  </sheetViews>
  <sheetFormatPr defaultColWidth="9.00390625" defaultRowHeight="12.75"/>
  <cols>
    <col min="1" max="1" width="7.125" style="230" customWidth="1"/>
    <col min="2" max="2" width="64.875" style="232" customWidth="1"/>
    <col min="3" max="3" width="16.00390625" style="232" customWidth="1"/>
    <col min="4" max="4" width="12.125" style="232" customWidth="1"/>
    <col min="5" max="16384" width="9.125" style="232" customWidth="1"/>
  </cols>
  <sheetData>
    <row r="1" spans="1:3" s="202" customFormat="1" ht="15">
      <c r="A1" s="502" t="s">
        <v>1172</v>
      </c>
      <c r="B1" s="502"/>
      <c r="C1" s="502"/>
    </row>
    <row r="2" spans="1:3" s="202" customFormat="1" ht="15">
      <c r="A2" s="502" t="s">
        <v>532</v>
      </c>
      <c r="B2" s="502"/>
      <c r="C2" s="502"/>
    </row>
    <row r="3" spans="1:3" s="202" customFormat="1" ht="15">
      <c r="A3" s="502" t="s">
        <v>539</v>
      </c>
      <c r="B3" s="502"/>
      <c r="C3" s="502"/>
    </row>
    <row r="4" spans="1:3" s="202" customFormat="1" ht="15">
      <c r="A4" s="502" t="s">
        <v>533</v>
      </c>
      <c r="B4" s="502"/>
      <c r="C4" s="502"/>
    </row>
    <row r="5" spans="1:3" s="202" customFormat="1" ht="15">
      <c r="A5" s="502" t="s">
        <v>1273</v>
      </c>
      <c r="B5" s="502"/>
      <c r="C5" s="502"/>
    </row>
    <row r="6" spans="1:3" s="202" customFormat="1" ht="15">
      <c r="A6" s="502" t="s">
        <v>1363</v>
      </c>
      <c r="B6" s="441"/>
      <c r="C6" s="441"/>
    </row>
    <row r="7" spans="1:3" s="202" customFormat="1" ht="15">
      <c r="A7" s="502" t="s">
        <v>1457</v>
      </c>
      <c r="B7" s="441"/>
      <c r="C7" s="441"/>
    </row>
    <row r="8" spans="1:3" s="202" customFormat="1" ht="15">
      <c r="A8" s="502" t="s">
        <v>1504</v>
      </c>
      <c r="B8" s="441"/>
      <c r="C8" s="441"/>
    </row>
    <row r="9" spans="1:3" ht="15.75">
      <c r="A9" s="502"/>
      <c r="B9" s="441"/>
      <c r="C9" s="441"/>
    </row>
    <row r="10" spans="1:3" ht="15.75">
      <c r="A10" s="201"/>
      <c r="B10" s="102"/>
      <c r="C10" s="102"/>
    </row>
    <row r="11" spans="1:4" ht="64.5" customHeight="1">
      <c r="A11" s="514" t="s">
        <v>850</v>
      </c>
      <c r="B11" s="514"/>
      <c r="C11" s="514"/>
      <c r="D11" s="233"/>
    </row>
    <row r="12" spans="1:4" ht="20.25" customHeight="1">
      <c r="A12" s="233"/>
      <c r="B12" s="233"/>
      <c r="C12" s="233"/>
      <c r="D12" s="233"/>
    </row>
    <row r="13" spans="1:4" ht="21" customHeight="1">
      <c r="A13" s="233"/>
      <c r="B13" s="233"/>
      <c r="C13" s="234" t="s">
        <v>1200</v>
      </c>
      <c r="D13" s="233"/>
    </row>
    <row r="14" spans="1:3" ht="15.75">
      <c r="A14" s="539" t="s">
        <v>395</v>
      </c>
      <c r="B14" s="539" t="s">
        <v>8</v>
      </c>
      <c r="C14" s="539" t="s">
        <v>376</v>
      </c>
    </row>
    <row r="15" spans="1:3" ht="15.75">
      <c r="A15" s="539"/>
      <c r="B15" s="539"/>
      <c r="C15" s="539"/>
    </row>
    <row r="16" spans="1:3" ht="15.75">
      <c r="A16" s="329">
        <v>1</v>
      </c>
      <c r="B16" s="330" t="s">
        <v>516</v>
      </c>
      <c r="C16" s="243">
        <v>243000</v>
      </c>
    </row>
    <row r="17" spans="1:3" ht="15.75">
      <c r="A17" s="241">
        <v>2</v>
      </c>
      <c r="B17" s="331" t="s">
        <v>517</v>
      </c>
      <c r="C17" s="243">
        <v>407000</v>
      </c>
    </row>
    <row r="18" spans="1:3" ht="15.75">
      <c r="A18" s="241">
        <v>3</v>
      </c>
      <c r="B18" s="331" t="s">
        <v>518</v>
      </c>
      <c r="C18" s="243">
        <v>156000</v>
      </c>
    </row>
    <row r="19" spans="1:3" ht="15.75">
      <c r="A19" s="241">
        <v>4</v>
      </c>
      <c r="B19" s="331" t="s">
        <v>519</v>
      </c>
      <c r="C19" s="243">
        <v>286000</v>
      </c>
    </row>
    <row r="20" spans="1:3" ht="15.75">
      <c r="A20" s="241">
        <v>5</v>
      </c>
      <c r="B20" s="331" t="s">
        <v>520</v>
      </c>
      <c r="C20" s="243">
        <v>590000</v>
      </c>
    </row>
    <row r="21" spans="1:3" ht="15.75">
      <c r="A21" s="241">
        <v>6</v>
      </c>
      <c r="B21" s="331" t="s">
        <v>521</v>
      </c>
      <c r="C21" s="243">
        <v>220000</v>
      </c>
    </row>
    <row r="22" spans="1:3" ht="15.75">
      <c r="A22" s="241">
        <v>7</v>
      </c>
      <c r="B22" s="331" t="s">
        <v>522</v>
      </c>
      <c r="C22" s="243">
        <v>988000</v>
      </c>
    </row>
    <row r="23" spans="1:3" ht="15.75">
      <c r="A23" s="241">
        <v>8</v>
      </c>
      <c r="B23" s="331" t="s">
        <v>523</v>
      </c>
      <c r="C23" s="243">
        <v>149000</v>
      </c>
    </row>
    <row r="24" spans="1:3" ht="15.75">
      <c r="A24" s="241">
        <v>9</v>
      </c>
      <c r="B24" s="331" t="s">
        <v>524</v>
      </c>
      <c r="C24" s="243">
        <v>293000</v>
      </c>
    </row>
    <row r="25" spans="1:3" ht="15.75">
      <c r="A25" s="241">
        <v>10</v>
      </c>
      <c r="B25" s="331" t="s">
        <v>525</v>
      </c>
      <c r="C25" s="243">
        <v>567000</v>
      </c>
    </row>
    <row r="26" spans="1:3" ht="15.75">
      <c r="A26" s="241">
        <v>11</v>
      </c>
      <c r="B26" s="331" t="s">
        <v>526</v>
      </c>
      <c r="C26" s="243">
        <v>195000</v>
      </c>
    </row>
    <row r="27" spans="1:3" ht="15.75">
      <c r="A27" s="241">
        <v>12</v>
      </c>
      <c r="B27" s="331" t="s">
        <v>527</v>
      </c>
      <c r="C27" s="243">
        <v>384000</v>
      </c>
    </row>
    <row r="28" spans="1:3" ht="15.75">
      <c r="A28" s="241">
        <v>13</v>
      </c>
      <c r="B28" s="331" t="s">
        <v>528</v>
      </c>
      <c r="C28" s="243">
        <v>523000</v>
      </c>
    </row>
    <row r="29" spans="1:3" ht="15.75">
      <c r="A29" s="241">
        <v>14</v>
      </c>
      <c r="B29" s="332" t="s">
        <v>529</v>
      </c>
      <c r="C29" s="243">
        <v>395000</v>
      </c>
    </row>
    <row r="30" spans="1:3" ht="15.75">
      <c r="A30" s="241">
        <v>15</v>
      </c>
      <c r="B30" s="332" t="s">
        <v>530</v>
      </c>
      <c r="C30" s="243">
        <v>146000</v>
      </c>
    </row>
    <row r="31" spans="1:3" ht="15.75">
      <c r="A31" s="241">
        <v>16</v>
      </c>
      <c r="B31" s="332" t="s">
        <v>531</v>
      </c>
      <c r="C31" s="243">
        <v>115000</v>
      </c>
    </row>
    <row r="32" spans="1:3" ht="15.75">
      <c r="A32" s="241"/>
      <c r="B32" s="244" t="s">
        <v>122</v>
      </c>
      <c r="C32" s="247">
        <f>C31+C30+C29+C28+C27+C26+C25+C24+C23+C22+C21+C20+C19+C18+C17+C16</f>
        <v>5657000</v>
      </c>
    </row>
    <row r="35" spans="1:5" ht="15.75">
      <c r="A35" s="523" t="s">
        <v>1405</v>
      </c>
      <c r="B35" s="540"/>
      <c r="C35" s="540"/>
      <c r="E35" s="245"/>
    </row>
  </sheetData>
  <sheetProtection/>
  <mergeCells count="14">
    <mergeCell ref="A9:C9"/>
    <mergeCell ref="A7:C7"/>
    <mergeCell ref="A6:C6"/>
    <mergeCell ref="A11:C11"/>
    <mergeCell ref="A14:A15"/>
    <mergeCell ref="B14:B15"/>
    <mergeCell ref="C14:C15"/>
    <mergeCell ref="A8:C8"/>
    <mergeCell ref="A35:C35"/>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5"/>
  <sheetViews>
    <sheetView zoomScalePageLayoutView="0" workbookViewId="0" topLeftCell="A1">
      <selection activeCell="A8" sqref="A8:D8"/>
    </sheetView>
  </sheetViews>
  <sheetFormatPr defaultColWidth="9.00390625" defaultRowHeight="12.75"/>
  <cols>
    <col min="1" max="1" width="7.125" style="61" customWidth="1"/>
    <col min="2" max="2" width="52.25390625" style="59" customWidth="1"/>
    <col min="3" max="3" width="15.00390625" style="59" customWidth="1"/>
    <col min="4" max="4" width="14.25390625" style="59" customWidth="1"/>
    <col min="5" max="5" width="12.125" style="59" customWidth="1"/>
    <col min="6" max="16384" width="9.125" style="59" customWidth="1"/>
  </cols>
  <sheetData>
    <row r="1" spans="1:4" s="70" customFormat="1" ht="15">
      <c r="A1" s="440" t="s">
        <v>1173</v>
      </c>
      <c r="B1" s="440"/>
      <c r="C1" s="440"/>
      <c r="D1" s="440"/>
    </row>
    <row r="2" spans="1:4" s="70" customFormat="1" ht="15">
      <c r="A2" s="440" t="s">
        <v>537</v>
      </c>
      <c r="B2" s="440"/>
      <c r="C2" s="440"/>
      <c r="D2" s="440"/>
    </row>
    <row r="3" spans="1:4" s="70" customFormat="1" ht="15">
      <c r="A3" s="440" t="s">
        <v>565</v>
      </c>
      <c r="B3" s="440"/>
      <c r="C3" s="440"/>
      <c r="D3" s="440"/>
    </row>
    <row r="4" spans="1:4" s="70" customFormat="1" ht="15">
      <c r="A4" s="440" t="s">
        <v>538</v>
      </c>
      <c r="B4" s="440"/>
      <c r="C4" s="440"/>
      <c r="D4" s="440"/>
    </row>
    <row r="5" spans="1:4" s="70" customFormat="1" ht="15">
      <c r="A5" s="440" t="s">
        <v>1225</v>
      </c>
      <c r="B5" s="440"/>
      <c r="C5" s="440"/>
      <c r="D5" s="440"/>
    </row>
    <row r="6" spans="1:4" s="70" customFormat="1" ht="15">
      <c r="A6" s="440" t="s">
        <v>1384</v>
      </c>
      <c r="B6" s="442"/>
      <c r="C6" s="442"/>
      <c r="D6" s="442"/>
    </row>
    <row r="7" spans="1:4" s="70" customFormat="1" ht="15">
      <c r="A7" s="440" t="s">
        <v>1456</v>
      </c>
      <c r="B7" s="442"/>
      <c r="C7" s="442"/>
      <c r="D7" s="442"/>
    </row>
    <row r="8" spans="1:4" s="70" customFormat="1" ht="15">
      <c r="A8" s="440" t="s">
        <v>1500</v>
      </c>
      <c r="B8" s="441"/>
      <c r="C8" s="441"/>
      <c r="D8" s="441"/>
    </row>
    <row r="9" spans="1:4" s="70" customFormat="1" ht="15">
      <c r="A9" s="440"/>
      <c r="B9" s="442"/>
      <c r="C9" s="442"/>
      <c r="D9" s="442"/>
    </row>
    <row r="11" spans="1:5" ht="60.75" customHeight="1">
      <c r="A11" s="498" t="s">
        <v>851</v>
      </c>
      <c r="B11" s="498"/>
      <c r="C11" s="498"/>
      <c r="D11" s="498"/>
      <c r="E11" s="21"/>
    </row>
    <row r="12" spans="1:5" ht="16.5" customHeight="1">
      <c r="A12" s="21"/>
      <c r="B12" s="21"/>
      <c r="C12" s="21"/>
      <c r="D12" s="21"/>
      <c r="E12" s="21"/>
    </row>
    <row r="13" spans="1:5" ht="14.25" customHeight="1">
      <c r="A13" s="21"/>
      <c r="B13" s="21"/>
      <c r="C13" s="21"/>
      <c r="D13" s="62" t="s">
        <v>1200</v>
      </c>
      <c r="E13" s="21"/>
    </row>
    <row r="14" spans="1:4" ht="15" customHeight="1">
      <c r="A14" s="541" t="s">
        <v>395</v>
      </c>
      <c r="B14" s="541" t="s">
        <v>8</v>
      </c>
      <c r="C14" s="541" t="s">
        <v>376</v>
      </c>
      <c r="D14" s="541"/>
    </row>
    <row r="15" spans="1:4" ht="15.75">
      <c r="A15" s="541"/>
      <c r="B15" s="541"/>
      <c r="C15" s="74" t="s">
        <v>611</v>
      </c>
      <c r="D15" s="74" t="s">
        <v>840</v>
      </c>
    </row>
    <row r="16" spans="1:4" ht="15.75">
      <c r="A16" s="63">
        <v>1</v>
      </c>
      <c r="B16" s="64" t="s">
        <v>516</v>
      </c>
      <c r="C16" s="186">
        <v>254000</v>
      </c>
      <c r="D16" s="186">
        <v>254000</v>
      </c>
    </row>
    <row r="17" spans="1:4" ht="15.75">
      <c r="A17" s="65">
        <v>2</v>
      </c>
      <c r="B17" s="66" t="s">
        <v>517</v>
      </c>
      <c r="C17" s="186">
        <v>426000</v>
      </c>
      <c r="D17" s="186">
        <v>426000</v>
      </c>
    </row>
    <row r="18" spans="1:4" ht="15.75">
      <c r="A18" s="65">
        <v>3</v>
      </c>
      <c r="B18" s="66" t="s">
        <v>518</v>
      </c>
      <c r="C18" s="186">
        <v>163000</v>
      </c>
      <c r="D18" s="186">
        <v>163000</v>
      </c>
    </row>
    <row r="19" spans="1:4" ht="15.75">
      <c r="A19" s="65">
        <v>4</v>
      </c>
      <c r="B19" s="66" t="s">
        <v>519</v>
      </c>
      <c r="C19" s="186">
        <v>299000</v>
      </c>
      <c r="D19" s="186">
        <v>299000</v>
      </c>
    </row>
    <row r="20" spans="1:4" ht="15.75">
      <c r="A20" s="65">
        <v>5</v>
      </c>
      <c r="B20" s="66" t="s">
        <v>520</v>
      </c>
      <c r="C20" s="186">
        <v>618000</v>
      </c>
      <c r="D20" s="186">
        <v>618000</v>
      </c>
    </row>
    <row r="21" spans="1:4" ht="15.75">
      <c r="A21" s="65">
        <v>6</v>
      </c>
      <c r="B21" s="66" t="s">
        <v>521</v>
      </c>
      <c r="C21" s="186">
        <v>231000</v>
      </c>
      <c r="D21" s="186">
        <v>231000</v>
      </c>
    </row>
    <row r="22" spans="1:4" ht="15.75">
      <c r="A22" s="65">
        <v>7</v>
      </c>
      <c r="B22" s="66" t="s">
        <v>522</v>
      </c>
      <c r="C22" s="186">
        <v>1034000</v>
      </c>
      <c r="D22" s="186">
        <v>1034000</v>
      </c>
    </row>
    <row r="23" spans="1:4" ht="15.75">
      <c r="A23" s="65">
        <v>8</v>
      </c>
      <c r="B23" s="66" t="s">
        <v>523</v>
      </c>
      <c r="C23" s="186">
        <v>156000</v>
      </c>
      <c r="D23" s="186">
        <v>156000</v>
      </c>
    </row>
    <row r="24" spans="1:4" ht="15.75">
      <c r="A24" s="65">
        <v>9</v>
      </c>
      <c r="B24" s="66" t="s">
        <v>524</v>
      </c>
      <c r="C24" s="186">
        <v>306000</v>
      </c>
      <c r="D24" s="186">
        <v>306000</v>
      </c>
    </row>
    <row r="25" spans="1:4" ht="15.75">
      <c r="A25" s="65">
        <v>10</v>
      </c>
      <c r="B25" s="66" t="s">
        <v>525</v>
      </c>
      <c r="C25" s="186">
        <v>594000</v>
      </c>
      <c r="D25" s="186">
        <v>594000</v>
      </c>
    </row>
    <row r="26" spans="1:4" ht="15.75">
      <c r="A26" s="65">
        <v>11</v>
      </c>
      <c r="B26" s="66" t="s">
        <v>526</v>
      </c>
      <c r="C26" s="186">
        <v>204000</v>
      </c>
      <c r="D26" s="186">
        <v>204000</v>
      </c>
    </row>
    <row r="27" spans="1:4" ht="15.75">
      <c r="A27" s="65">
        <v>12</v>
      </c>
      <c r="B27" s="66" t="s">
        <v>527</v>
      </c>
      <c r="C27" s="186">
        <v>402000</v>
      </c>
      <c r="D27" s="186">
        <v>402000</v>
      </c>
    </row>
    <row r="28" spans="1:4" ht="15.75">
      <c r="A28" s="65">
        <v>13</v>
      </c>
      <c r="B28" s="66" t="s">
        <v>528</v>
      </c>
      <c r="C28" s="186">
        <v>329000</v>
      </c>
      <c r="D28" s="186">
        <v>329000</v>
      </c>
    </row>
    <row r="29" spans="1:4" ht="15.75">
      <c r="A29" s="65">
        <v>14</v>
      </c>
      <c r="B29" s="67" t="s">
        <v>529</v>
      </c>
      <c r="C29" s="186">
        <v>414000</v>
      </c>
      <c r="D29" s="186">
        <v>414000</v>
      </c>
    </row>
    <row r="30" spans="1:4" ht="15.75">
      <c r="A30" s="65">
        <v>15</v>
      </c>
      <c r="B30" s="67" t="s">
        <v>530</v>
      </c>
      <c r="C30" s="186">
        <v>153000</v>
      </c>
      <c r="D30" s="186">
        <v>153000</v>
      </c>
    </row>
    <row r="31" spans="1:4" ht="15.75">
      <c r="A31" s="65">
        <v>16</v>
      </c>
      <c r="B31" s="67" t="s">
        <v>531</v>
      </c>
      <c r="C31" s="186">
        <v>121000</v>
      </c>
      <c r="D31" s="186">
        <v>121000</v>
      </c>
    </row>
    <row r="32" spans="1:4" ht="15.75">
      <c r="A32" s="65"/>
      <c r="B32" s="68" t="s">
        <v>122</v>
      </c>
      <c r="C32" s="188">
        <f>C31+C30+C29+C28+C27+C26+C25+C24+C23+C22+C21+C20+C19+C18+C17+C16</f>
        <v>5704000</v>
      </c>
      <c r="D32" s="188">
        <f>D31+D30+D29+D28+D27+D26+D25+D24+D23+D22+D21+D20+D19+D18+D17+D16</f>
        <v>5704000</v>
      </c>
    </row>
    <row r="35" spans="1:6" ht="15.75">
      <c r="A35" s="531" t="s">
        <v>1402</v>
      </c>
      <c r="B35" s="532"/>
      <c r="C35" s="532"/>
      <c r="D35" s="532"/>
      <c r="F35" s="69"/>
    </row>
  </sheetData>
  <sheetProtection/>
  <mergeCells count="14">
    <mergeCell ref="A9:D9"/>
    <mergeCell ref="A7:D7"/>
    <mergeCell ref="A6:D6"/>
    <mergeCell ref="A11:D11"/>
    <mergeCell ref="A14:A15"/>
    <mergeCell ref="B14:B15"/>
    <mergeCell ref="C14:D14"/>
    <mergeCell ref="A8:D8"/>
    <mergeCell ref="A35:D35"/>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F86"/>
  <sheetViews>
    <sheetView zoomScalePageLayoutView="0" workbookViewId="0" topLeftCell="A1">
      <selection activeCell="A8" sqref="A8:C8"/>
    </sheetView>
  </sheetViews>
  <sheetFormatPr defaultColWidth="9.00390625" defaultRowHeight="12.75"/>
  <cols>
    <col min="1" max="1" width="27.375" style="117" customWidth="1"/>
    <col min="2" max="2" width="59.625" style="138" customWidth="1"/>
    <col min="3" max="3" width="11.875" style="139" customWidth="1"/>
    <col min="4" max="4" width="22.125" style="117" customWidth="1"/>
    <col min="5" max="5" width="46.125" style="117" customWidth="1"/>
    <col min="6" max="6" width="17.875" style="117" customWidth="1"/>
    <col min="7" max="7" width="24.375" style="117" customWidth="1"/>
    <col min="8" max="16384" width="9.125" style="117" customWidth="1"/>
  </cols>
  <sheetData>
    <row r="1" spans="1:3" ht="15">
      <c r="A1" s="447" t="s">
        <v>1215</v>
      </c>
      <c r="B1" s="447"/>
      <c r="C1" s="447"/>
    </row>
    <row r="2" spans="1:3" ht="15">
      <c r="A2" s="447" t="s">
        <v>1213</v>
      </c>
      <c r="B2" s="447"/>
      <c r="C2" s="447"/>
    </row>
    <row r="3" spans="1:3" ht="15">
      <c r="A3" s="447" t="s">
        <v>1214</v>
      </c>
      <c r="B3" s="447"/>
      <c r="C3" s="447"/>
    </row>
    <row r="4" spans="1:3" ht="15">
      <c r="A4" s="447" t="s">
        <v>1216</v>
      </c>
      <c r="B4" s="447"/>
      <c r="C4" s="447"/>
    </row>
    <row r="5" spans="1:3" ht="15">
      <c r="A5" s="447" t="s">
        <v>1217</v>
      </c>
      <c r="B5" s="447"/>
      <c r="C5" s="447"/>
    </row>
    <row r="6" spans="1:3" ht="15">
      <c r="A6" s="447" t="s">
        <v>1382</v>
      </c>
      <c r="B6" s="441"/>
      <c r="C6" s="441"/>
    </row>
    <row r="7" spans="1:3" ht="15">
      <c r="A7" s="447" t="s">
        <v>1485</v>
      </c>
      <c r="B7" s="441"/>
      <c r="C7" s="441"/>
    </row>
    <row r="8" spans="1:3" ht="15">
      <c r="A8" s="447" t="s">
        <v>1488</v>
      </c>
      <c r="B8" s="441"/>
      <c r="C8" s="441"/>
    </row>
    <row r="9" spans="1:3" ht="15">
      <c r="A9" s="349"/>
      <c r="B9" s="102"/>
      <c r="C9" s="102"/>
    </row>
    <row r="10" spans="1:3" ht="15">
      <c r="A10" s="349"/>
      <c r="B10" s="102"/>
      <c r="C10" s="102"/>
    </row>
    <row r="11" spans="1:3" ht="77.25" customHeight="1">
      <c r="A11" s="446" t="s">
        <v>1046</v>
      </c>
      <c r="B11" s="446"/>
      <c r="C11" s="446"/>
    </row>
    <row r="12" spans="1:3" ht="15">
      <c r="A12" s="450" t="s">
        <v>920</v>
      </c>
      <c r="B12" s="450"/>
      <c r="C12" s="450"/>
    </row>
    <row r="13" spans="1:3" ht="63">
      <c r="A13" s="118" t="s">
        <v>921</v>
      </c>
      <c r="B13" s="119" t="s">
        <v>922</v>
      </c>
      <c r="C13" s="14" t="s">
        <v>923</v>
      </c>
    </row>
    <row r="14" spans="1:3" ht="15.75">
      <c r="A14" s="14">
        <v>1</v>
      </c>
      <c r="B14" s="1">
        <v>2</v>
      </c>
      <c r="C14" s="14">
        <v>3</v>
      </c>
    </row>
    <row r="15" spans="1:3" ht="47.25">
      <c r="A15" s="112"/>
      <c r="B15" s="120" t="s">
        <v>924</v>
      </c>
      <c r="C15" s="1"/>
    </row>
    <row r="16" spans="1:3" ht="47.25">
      <c r="A16" s="2" t="s">
        <v>925</v>
      </c>
      <c r="B16" s="2" t="s">
        <v>926</v>
      </c>
      <c r="C16" s="1">
        <v>100</v>
      </c>
    </row>
    <row r="17" spans="1:3" ht="47.25">
      <c r="A17" s="2" t="s">
        <v>927</v>
      </c>
      <c r="B17" s="108" t="s">
        <v>928</v>
      </c>
      <c r="C17" s="1">
        <v>100</v>
      </c>
    </row>
    <row r="18" spans="1:3" ht="33" customHeight="1">
      <c r="A18" s="112"/>
      <c r="B18" s="120" t="s">
        <v>929</v>
      </c>
      <c r="C18" s="1"/>
    </row>
    <row r="19" spans="1:3" ht="63">
      <c r="A19" s="2" t="s">
        <v>930</v>
      </c>
      <c r="B19" s="108" t="s">
        <v>931</v>
      </c>
      <c r="C19" s="1">
        <v>100</v>
      </c>
    </row>
    <row r="20" spans="1:3" ht="31.5">
      <c r="A20" s="2" t="s">
        <v>932</v>
      </c>
      <c r="B20" s="2" t="s">
        <v>933</v>
      </c>
      <c r="C20" s="1">
        <v>100</v>
      </c>
    </row>
    <row r="21" spans="1:3" ht="31.5">
      <c r="A21" s="2" t="s">
        <v>934</v>
      </c>
      <c r="B21" s="2" t="s">
        <v>935</v>
      </c>
      <c r="C21" s="1">
        <v>100</v>
      </c>
    </row>
    <row r="22" spans="1:3" ht="47.25">
      <c r="A22" s="2" t="s">
        <v>936</v>
      </c>
      <c r="B22" s="2" t="s">
        <v>937</v>
      </c>
      <c r="C22" s="1">
        <v>100</v>
      </c>
    </row>
    <row r="23" spans="1:3" ht="47.25">
      <c r="A23" s="2" t="s">
        <v>938</v>
      </c>
      <c r="B23" s="2" t="s">
        <v>939</v>
      </c>
      <c r="C23" s="1">
        <v>100</v>
      </c>
    </row>
    <row r="24" spans="1:3" ht="31.5">
      <c r="A24" s="2" t="s">
        <v>940</v>
      </c>
      <c r="B24" s="2" t="s">
        <v>941</v>
      </c>
      <c r="C24" s="1">
        <v>100</v>
      </c>
    </row>
    <row r="25" spans="1:3" ht="31.5">
      <c r="A25" s="2" t="s">
        <v>942</v>
      </c>
      <c r="B25" s="2" t="s">
        <v>943</v>
      </c>
      <c r="C25" s="1">
        <v>100</v>
      </c>
    </row>
    <row r="26" spans="1:6" ht="31.5">
      <c r="A26" s="113"/>
      <c r="B26" s="9" t="s">
        <v>102</v>
      </c>
      <c r="C26" s="14"/>
      <c r="D26" s="121"/>
      <c r="E26" s="122"/>
      <c r="F26" s="123"/>
    </row>
    <row r="27" spans="1:3" ht="63">
      <c r="A27" s="2" t="s">
        <v>944</v>
      </c>
      <c r="B27" s="2" t="s">
        <v>945</v>
      </c>
      <c r="C27" s="1">
        <v>100</v>
      </c>
    </row>
    <row r="28" spans="1:3" ht="63">
      <c r="A28" s="2" t="s">
        <v>946</v>
      </c>
      <c r="B28" s="2" t="s">
        <v>947</v>
      </c>
      <c r="C28" s="1">
        <v>100</v>
      </c>
    </row>
    <row r="29" spans="1:3" ht="63">
      <c r="A29" s="2" t="s">
        <v>948</v>
      </c>
      <c r="B29" s="2" t="s">
        <v>949</v>
      </c>
      <c r="C29" s="1">
        <v>100</v>
      </c>
    </row>
    <row r="30" spans="1:3" ht="63">
      <c r="A30" s="2" t="s">
        <v>950</v>
      </c>
      <c r="B30" s="2" t="s">
        <v>951</v>
      </c>
      <c r="C30" s="1">
        <v>100</v>
      </c>
    </row>
    <row r="31" spans="1:3" ht="31.5">
      <c r="A31" s="112"/>
      <c r="B31" s="120" t="s">
        <v>952</v>
      </c>
      <c r="C31" s="1"/>
    </row>
    <row r="32" spans="1:3" ht="47.25">
      <c r="A32" s="2" t="s">
        <v>953</v>
      </c>
      <c r="B32" s="2" t="s">
        <v>954</v>
      </c>
      <c r="C32" s="1">
        <v>100</v>
      </c>
    </row>
    <row r="33" spans="1:3" ht="47.25">
      <c r="A33" s="2" t="s">
        <v>955</v>
      </c>
      <c r="B33" s="2" t="s">
        <v>956</v>
      </c>
      <c r="C33" s="1">
        <v>100</v>
      </c>
    </row>
    <row r="34" spans="1:3" ht="31.5">
      <c r="A34" s="112"/>
      <c r="B34" s="124" t="s">
        <v>957</v>
      </c>
      <c r="C34" s="1"/>
    </row>
    <row r="35" spans="1:3" ht="63">
      <c r="A35" s="125" t="s">
        <v>958</v>
      </c>
      <c r="B35" s="126" t="s">
        <v>790</v>
      </c>
      <c r="C35" s="1">
        <v>100</v>
      </c>
    </row>
    <row r="36" spans="1:3" ht="94.5">
      <c r="A36" s="2" t="s">
        <v>959</v>
      </c>
      <c r="B36" s="172" t="s">
        <v>960</v>
      </c>
      <c r="C36" s="1">
        <v>100</v>
      </c>
    </row>
    <row r="37" spans="1:3" ht="94.5">
      <c r="A37" s="2" t="s">
        <v>961</v>
      </c>
      <c r="B37" s="172" t="s">
        <v>962</v>
      </c>
      <c r="C37" s="1">
        <v>100</v>
      </c>
    </row>
    <row r="38" spans="1:3" ht="94.5">
      <c r="A38" s="2" t="s">
        <v>963</v>
      </c>
      <c r="B38" s="2" t="s">
        <v>964</v>
      </c>
      <c r="C38" s="1">
        <v>100</v>
      </c>
    </row>
    <row r="39" spans="1:3" ht="94.5">
      <c r="A39" s="2" t="s">
        <v>965</v>
      </c>
      <c r="B39" s="2" t="s">
        <v>966</v>
      </c>
      <c r="C39" s="1">
        <v>100</v>
      </c>
    </row>
    <row r="40" spans="1:3" ht="47.25">
      <c r="A40" s="2" t="s">
        <v>967</v>
      </c>
      <c r="B40" s="2" t="s">
        <v>968</v>
      </c>
      <c r="C40" s="1">
        <v>100</v>
      </c>
    </row>
    <row r="41" spans="1:3" ht="47.25">
      <c r="A41" s="2" t="s">
        <v>969</v>
      </c>
      <c r="B41" s="2" t="s">
        <v>970</v>
      </c>
      <c r="C41" s="1">
        <v>100</v>
      </c>
    </row>
    <row r="42" spans="1:3" ht="78.75">
      <c r="A42" s="2" t="s">
        <v>971</v>
      </c>
      <c r="B42" s="2" t="s">
        <v>972</v>
      </c>
      <c r="C42" s="1">
        <v>100</v>
      </c>
    </row>
    <row r="43" spans="1:3" ht="78.75">
      <c r="A43" s="2" t="s">
        <v>973</v>
      </c>
      <c r="B43" s="2" t="s">
        <v>974</v>
      </c>
      <c r="C43" s="127">
        <v>100</v>
      </c>
    </row>
    <row r="44" spans="1:3" ht="110.25">
      <c r="A44" s="2" t="s">
        <v>975</v>
      </c>
      <c r="B44" s="2" t="s">
        <v>976</v>
      </c>
      <c r="C44" s="127">
        <v>100</v>
      </c>
    </row>
    <row r="45" spans="1:3" ht="110.25">
      <c r="A45" s="2" t="s">
        <v>977</v>
      </c>
      <c r="B45" s="2" t="s">
        <v>978</v>
      </c>
      <c r="C45" s="127">
        <v>100</v>
      </c>
    </row>
    <row r="46" spans="1:3" ht="94.5">
      <c r="A46" s="2" t="s">
        <v>979</v>
      </c>
      <c r="B46" s="2" t="s">
        <v>980</v>
      </c>
      <c r="C46" s="1">
        <v>100</v>
      </c>
    </row>
    <row r="47" spans="1:3" ht="94.5">
      <c r="A47" s="2" t="s">
        <v>981</v>
      </c>
      <c r="B47" s="2" t="s">
        <v>982</v>
      </c>
      <c r="C47" s="1">
        <v>100</v>
      </c>
    </row>
    <row r="48" spans="1:3" ht="126">
      <c r="A48" s="2" t="s">
        <v>983</v>
      </c>
      <c r="B48" s="2" t="s">
        <v>984</v>
      </c>
      <c r="C48" s="1">
        <v>100</v>
      </c>
    </row>
    <row r="49" spans="1:3" ht="126">
      <c r="A49" s="2" t="s">
        <v>985</v>
      </c>
      <c r="B49" s="2" t="s">
        <v>986</v>
      </c>
      <c r="C49" s="1">
        <v>100</v>
      </c>
    </row>
    <row r="50" spans="1:3" ht="78.75">
      <c r="A50" s="2" t="s">
        <v>987</v>
      </c>
      <c r="B50" s="2" t="s">
        <v>988</v>
      </c>
      <c r="C50" s="1">
        <v>100</v>
      </c>
    </row>
    <row r="51" spans="1:3" ht="78.75">
      <c r="A51" s="2" t="s">
        <v>989</v>
      </c>
      <c r="B51" s="2" t="s">
        <v>990</v>
      </c>
      <c r="C51" s="1">
        <v>100</v>
      </c>
    </row>
    <row r="52" spans="1:3" ht="60">
      <c r="A52" s="173" t="s">
        <v>991</v>
      </c>
      <c r="B52" s="174" t="s">
        <v>992</v>
      </c>
      <c r="C52" s="1">
        <v>100</v>
      </c>
    </row>
    <row r="53" spans="1:3" ht="60">
      <c r="A53" s="173" t="s">
        <v>993</v>
      </c>
      <c r="B53" s="174" t="s">
        <v>994</v>
      </c>
      <c r="C53" s="128">
        <v>100</v>
      </c>
    </row>
    <row r="54" spans="1:3" ht="78.75">
      <c r="A54" s="129" t="s">
        <v>995</v>
      </c>
      <c r="B54" s="175" t="s">
        <v>996</v>
      </c>
      <c r="C54" s="1">
        <v>100</v>
      </c>
    </row>
    <row r="55" spans="1:3" ht="78.75">
      <c r="A55" s="6" t="s">
        <v>997</v>
      </c>
      <c r="B55" s="130" t="s">
        <v>998</v>
      </c>
      <c r="C55" s="1">
        <v>100</v>
      </c>
    </row>
    <row r="56" spans="1:3" ht="116.25" customHeight="1">
      <c r="A56" s="6" t="s">
        <v>999</v>
      </c>
      <c r="B56" s="130" t="s">
        <v>1000</v>
      </c>
      <c r="C56" s="127">
        <v>100</v>
      </c>
    </row>
    <row r="57" spans="1:3" ht="66" customHeight="1">
      <c r="A57" s="2" t="s">
        <v>1001</v>
      </c>
      <c r="B57" s="2" t="s">
        <v>1002</v>
      </c>
      <c r="C57" s="1">
        <v>100</v>
      </c>
    </row>
    <row r="58" spans="1:3" ht="15.75">
      <c r="A58" s="131"/>
      <c r="B58" s="35" t="s">
        <v>365</v>
      </c>
      <c r="C58" s="132"/>
    </row>
    <row r="59" spans="1:3" ht="31.5">
      <c r="A59" s="2" t="s">
        <v>1003</v>
      </c>
      <c r="B59" s="108" t="s">
        <v>1004</v>
      </c>
      <c r="C59" s="1">
        <v>100</v>
      </c>
    </row>
    <row r="60" spans="1:3" ht="31.5">
      <c r="A60" s="2" t="s">
        <v>1005</v>
      </c>
      <c r="B60" s="108" t="s">
        <v>1006</v>
      </c>
      <c r="C60" s="1">
        <v>100</v>
      </c>
    </row>
    <row r="61" spans="1:3" ht="63">
      <c r="A61" s="2" t="s">
        <v>1007</v>
      </c>
      <c r="B61" s="108" t="s">
        <v>1008</v>
      </c>
      <c r="C61" s="1">
        <v>100</v>
      </c>
    </row>
    <row r="62" spans="1:3" ht="63">
      <c r="A62" s="2" t="s">
        <v>1009</v>
      </c>
      <c r="B62" s="108" t="s">
        <v>1010</v>
      </c>
      <c r="C62" s="1">
        <v>100</v>
      </c>
    </row>
    <row r="63" spans="1:3" ht="31.5">
      <c r="A63" s="2" t="s">
        <v>1011</v>
      </c>
      <c r="B63" s="108" t="s">
        <v>1012</v>
      </c>
      <c r="C63" s="1">
        <v>100</v>
      </c>
    </row>
    <row r="64" spans="1:3" ht="31.5">
      <c r="A64" s="1" t="s">
        <v>1013</v>
      </c>
      <c r="B64" s="108" t="s">
        <v>1014</v>
      </c>
      <c r="C64" s="1">
        <v>100</v>
      </c>
    </row>
    <row r="65" spans="1:3" ht="31.5">
      <c r="A65" s="2" t="s">
        <v>1015</v>
      </c>
      <c r="B65" s="2" t="s">
        <v>1016</v>
      </c>
      <c r="C65" s="1">
        <v>100</v>
      </c>
    </row>
    <row r="66" spans="1:3" ht="31.5">
      <c r="A66" s="2" t="s">
        <v>1017</v>
      </c>
      <c r="B66" s="108" t="s">
        <v>1018</v>
      </c>
      <c r="C66" s="1">
        <v>100</v>
      </c>
    </row>
    <row r="67" spans="1:3" ht="31.5">
      <c r="A67" s="178" t="s">
        <v>1147</v>
      </c>
      <c r="B67" s="179" t="s">
        <v>1148</v>
      </c>
      <c r="C67" s="1">
        <v>100</v>
      </c>
    </row>
    <row r="68" spans="1:3" ht="31.5">
      <c r="A68" s="178" t="s">
        <v>1149</v>
      </c>
      <c r="B68" s="179" t="s">
        <v>1150</v>
      </c>
      <c r="C68" s="1">
        <v>100</v>
      </c>
    </row>
    <row r="69" spans="1:3" ht="15.75">
      <c r="A69" s="133"/>
      <c r="B69" s="134" t="s">
        <v>1019</v>
      </c>
      <c r="C69" s="39"/>
    </row>
    <row r="70" spans="1:3" ht="110.25">
      <c r="A70" s="176" t="s">
        <v>1020</v>
      </c>
      <c r="B70" s="177" t="s">
        <v>1021</v>
      </c>
      <c r="C70" s="1">
        <v>100</v>
      </c>
    </row>
    <row r="71" spans="1:3" ht="110.25">
      <c r="A71" s="177" t="s">
        <v>1022</v>
      </c>
      <c r="B71" s="177" t="s">
        <v>1023</v>
      </c>
      <c r="C71" s="1">
        <v>100</v>
      </c>
    </row>
    <row r="72" spans="1:3" ht="47.25">
      <c r="A72" s="111" t="s">
        <v>1024</v>
      </c>
      <c r="B72" s="111" t="s">
        <v>1025</v>
      </c>
      <c r="C72" s="135">
        <v>100</v>
      </c>
    </row>
    <row r="73" spans="1:3" ht="47.25">
      <c r="A73" s="2" t="s">
        <v>1026</v>
      </c>
      <c r="B73" s="2" t="s">
        <v>1027</v>
      </c>
      <c r="C73" s="1">
        <v>100</v>
      </c>
    </row>
    <row r="74" spans="1:3" ht="47.25">
      <c r="A74" s="2" t="s">
        <v>1028</v>
      </c>
      <c r="B74" s="2" t="s">
        <v>1029</v>
      </c>
      <c r="C74" s="1">
        <v>100</v>
      </c>
    </row>
    <row r="75" spans="1:3" ht="47.25">
      <c r="A75" s="2" t="s">
        <v>1030</v>
      </c>
      <c r="B75" s="2" t="s">
        <v>1031</v>
      </c>
      <c r="C75" s="1">
        <v>100</v>
      </c>
    </row>
    <row r="76" spans="1:3" ht="31.5">
      <c r="A76" s="2" t="s">
        <v>1032</v>
      </c>
      <c r="B76" s="2" t="s">
        <v>1033</v>
      </c>
      <c r="C76" s="1">
        <v>100</v>
      </c>
    </row>
    <row r="77" spans="1:3" ht="31.5">
      <c r="A77" s="2" t="s">
        <v>1034</v>
      </c>
      <c r="B77" s="2" t="s">
        <v>1035</v>
      </c>
      <c r="C77" s="1">
        <v>100</v>
      </c>
    </row>
    <row r="78" spans="1:3" ht="63">
      <c r="A78" s="6" t="s">
        <v>1036</v>
      </c>
      <c r="B78" s="2" t="s">
        <v>1037</v>
      </c>
      <c r="C78" s="1">
        <v>100</v>
      </c>
    </row>
    <row r="79" spans="1:3" ht="63">
      <c r="A79" s="6" t="s">
        <v>1038</v>
      </c>
      <c r="B79" s="105" t="s">
        <v>1039</v>
      </c>
      <c r="C79" s="1">
        <v>100</v>
      </c>
    </row>
    <row r="80" spans="1:3" ht="73.5" customHeight="1">
      <c r="A80" s="6" t="s">
        <v>1040</v>
      </c>
      <c r="B80" s="2" t="s">
        <v>1041</v>
      </c>
      <c r="C80" s="1">
        <v>100</v>
      </c>
    </row>
    <row r="81" spans="1:3" ht="63">
      <c r="A81" s="6" t="s">
        <v>1042</v>
      </c>
      <c r="B81" s="105" t="s">
        <v>1043</v>
      </c>
      <c r="C81" s="127">
        <v>100</v>
      </c>
    </row>
    <row r="82" spans="1:6" s="4" customFormat="1" ht="15.75" customHeight="1">
      <c r="A82" s="32"/>
      <c r="B82" s="32"/>
      <c r="C82" s="136"/>
      <c r="D82" s="117"/>
      <c r="E82" s="117"/>
      <c r="F82" s="117"/>
    </row>
    <row r="83" spans="1:3" ht="15.75">
      <c r="A83" s="137" t="s">
        <v>1044</v>
      </c>
      <c r="B83" s="45"/>
      <c r="C83" s="34"/>
    </row>
    <row r="84" spans="1:3" ht="72" customHeight="1">
      <c r="A84" s="448" t="s">
        <v>1045</v>
      </c>
      <c r="B84" s="448"/>
      <c r="C84" s="448"/>
    </row>
    <row r="85" spans="1:3" ht="15.75">
      <c r="A85" s="34"/>
      <c r="B85" s="45"/>
      <c r="C85" s="34"/>
    </row>
    <row r="86" spans="1:3" ht="15.75">
      <c r="A86" s="449" t="s">
        <v>1391</v>
      </c>
      <c r="B86" s="449"/>
      <c r="C86" s="449"/>
    </row>
  </sheetData>
  <sheetProtection/>
  <mergeCells count="12">
    <mergeCell ref="A1:C1"/>
    <mergeCell ref="A2:C2"/>
    <mergeCell ref="A3:C3"/>
    <mergeCell ref="A4:C4"/>
    <mergeCell ref="A5:C5"/>
    <mergeCell ref="A11:C11"/>
    <mergeCell ref="A8:C8"/>
    <mergeCell ref="A84:C84"/>
    <mergeCell ref="A6:C6"/>
    <mergeCell ref="A7:C7"/>
    <mergeCell ref="A86:C86"/>
    <mergeCell ref="A12:C1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D20"/>
  <sheetViews>
    <sheetView zoomScalePageLayoutView="0" workbookViewId="0" topLeftCell="A1">
      <selection activeCell="A8" sqref="A8:C8"/>
    </sheetView>
  </sheetViews>
  <sheetFormatPr defaultColWidth="9.00390625" defaultRowHeight="12.75"/>
  <cols>
    <col min="1" max="1" width="3.625" style="10" customWidth="1"/>
    <col min="2" max="2" width="61.75390625" style="10" customWidth="1"/>
    <col min="3" max="3" width="23.75390625" style="10" customWidth="1"/>
    <col min="4" max="16384" width="9.125" style="10" customWidth="1"/>
  </cols>
  <sheetData>
    <row r="1" spans="1:3" s="75" customFormat="1" ht="15">
      <c r="A1" s="492" t="s">
        <v>1174</v>
      </c>
      <c r="B1" s="492"/>
      <c r="C1" s="492"/>
    </row>
    <row r="2" spans="1:3" s="75" customFormat="1" ht="15">
      <c r="A2" s="492" t="s">
        <v>879</v>
      </c>
      <c r="B2" s="492"/>
      <c r="C2" s="492"/>
    </row>
    <row r="3" spans="1:3" s="75" customFormat="1" ht="15">
      <c r="A3" s="492" t="s">
        <v>880</v>
      </c>
      <c r="B3" s="492"/>
      <c r="C3" s="492"/>
    </row>
    <row r="4" spans="1:3" s="75" customFormat="1" ht="15">
      <c r="A4" s="492" t="s">
        <v>881</v>
      </c>
      <c r="B4" s="492"/>
      <c r="C4" s="492"/>
    </row>
    <row r="5" spans="1:3" s="75" customFormat="1" ht="15">
      <c r="A5" s="492" t="s">
        <v>1276</v>
      </c>
      <c r="B5" s="492"/>
      <c r="C5" s="492"/>
    </row>
    <row r="6" spans="1:3" s="75" customFormat="1" ht="15">
      <c r="A6" s="492" t="s">
        <v>1386</v>
      </c>
      <c r="B6" s="480"/>
      <c r="C6" s="480"/>
    </row>
    <row r="7" spans="1:3" s="75" customFormat="1" ht="15">
      <c r="A7" s="492" t="s">
        <v>1478</v>
      </c>
      <c r="B7" s="480"/>
      <c r="C7" s="480"/>
    </row>
    <row r="8" spans="1:3" s="75" customFormat="1" ht="15">
      <c r="A8" s="492" t="s">
        <v>1505</v>
      </c>
      <c r="B8" s="480"/>
      <c r="C8" s="480"/>
    </row>
    <row r="9" spans="1:3" s="75" customFormat="1" ht="15">
      <c r="A9" s="12"/>
      <c r="B9" s="199"/>
      <c r="C9" s="199"/>
    </row>
    <row r="10" spans="1:3" s="75" customFormat="1" ht="15">
      <c r="A10" s="12"/>
      <c r="B10" s="12"/>
      <c r="C10" s="13"/>
    </row>
    <row r="11" spans="1:3" ht="138" customHeight="1">
      <c r="A11" s="542" t="s">
        <v>884</v>
      </c>
      <c r="B11" s="542"/>
      <c r="C11" s="542"/>
    </row>
    <row r="12" spans="1:3" ht="27.75" customHeight="1">
      <c r="A12" s="76"/>
      <c r="B12" s="76"/>
      <c r="C12" s="76"/>
    </row>
    <row r="13" spans="1:4" ht="12.75" customHeight="1">
      <c r="A13" s="11"/>
      <c r="B13" s="11"/>
      <c r="C13" s="16" t="s">
        <v>1201</v>
      </c>
      <c r="D13" s="11"/>
    </row>
    <row r="14" spans="1:3" ht="30" customHeight="1">
      <c r="A14" s="541" t="s">
        <v>395</v>
      </c>
      <c r="B14" s="541" t="s">
        <v>8</v>
      </c>
      <c r="C14" s="541" t="s">
        <v>376</v>
      </c>
    </row>
    <row r="15" spans="1:3" ht="20.25" customHeight="1">
      <c r="A15" s="541"/>
      <c r="B15" s="541"/>
      <c r="C15" s="541"/>
    </row>
    <row r="16" spans="1:3" ht="21" customHeight="1">
      <c r="A16" s="74">
        <v>1</v>
      </c>
      <c r="B16" s="72" t="s">
        <v>882</v>
      </c>
      <c r="C16" s="413">
        <v>8932500</v>
      </c>
    </row>
    <row r="17" spans="1:3" ht="15.75">
      <c r="A17" s="74"/>
      <c r="B17" s="77" t="s">
        <v>122</v>
      </c>
      <c r="C17" s="185">
        <f>C16</f>
        <v>8932500</v>
      </c>
    </row>
    <row r="18" spans="1:3" ht="15.75">
      <c r="A18" s="78"/>
      <c r="B18" s="79"/>
      <c r="C18" s="80"/>
    </row>
    <row r="20" spans="1:3" ht="15.75">
      <c r="A20" s="522" t="s">
        <v>1406</v>
      </c>
      <c r="B20" s="522"/>
      <c r="C20" s="522"/>
    </row>
    <row r="21" ht="15" customHeight="1"/>
  </sheetData>
  <sheetProtection/>
  <mergeCells count="13">
    <mergeCell ref="A1:C1"/>
    <mergeCell ref="A2:C2"/>
    <mergeCell ref="A3:C3"/>
    <mergeCell ref="A4:C4"/>
    <mergeCell ref="A5:C5"/>
    <mergeCell ref="A7:C7"/>
    <mergeCell ref="A11:C11"/>
    <mergeCell ref="A6:C6"/>
    <mergeCell ref="A20:C20"/>
    <mergeCell ref="A14:A15"/>
    <mergeCell ref="B14:B15"/>
    <mergeCell ref="C14:C15"/>
    <mergeCell ref="A8:C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0"/>
  <sheetViews>
    <sheetView zoomScalePageLayoutView="0" workbookViewId="0" topLeftCell="A1">
      <selection activeCell="A8" sqref="A8:D8"/>
    </sheetView>
  </sheetViews>
  <sheetFormatPr defaultColWidth="9.00390625" defaultRowHeight="12.75"/>
  <cols>
    <col min="1" max="1" width="3.625" style="10" customWidth="1"/>
    <col min="2" max="2" width="55.625" style="10" customWidth="1"/>
    <col min="3" max="3" width="13.875" style="10" customWidth="1"/>
    <col min="4" max="4" width="13.25390625" style="10" customWidth="1"/>
    <col min="5" max="16384" width="9.125" style="10" customWidth="1"/>
  </cols>
  <sheetData>
    <row r="1" spans="1:3" s="75" customFormat="1" ht="15">
      <c r="A1" s="492" t="s">
        <v>1175</v>
      </c>
      <c r="B1" s="492"/>
      <c r="C1" s="492"/>
    </row>
    <row r="2" spans="1:4" s="75" customFormat="1" ht="15">
      <c r="A2" s="492" t="s">
        <v>879</v>
      </c>
      <c r="B2" s="492"/>
      <c r="C2" s="492"/>
      <c r="D2" s="488"/>
    </row>
    <row r="3" spans="1:4" s="75" customFormat="1" ht="15">
      <c r="A3" s="492" t="s">
        <v>880</v>
      </c>
      <c r="B3" s="492"/>
      <c r="C3" s="492"/>
      <c r="D3" s="488"/>
    </row>
    <row r="4" spans="1:4" s="75" customFormat="1" ht="15">
      <c r="A4" s="492" t="s">
        <v>881</v>
      </c>
      <c r="B4" s="492"/>
      <c r="C4" s="492"/>
      <c r="D4" s="488"/>
    </row>
    <row r="5" spans="1:4" s="75" customFormat="1" ht="15">
      <c r="A5" s="492" t="s">
        <v>1276</v>
      </c>
      <c r="B5" s="492"/>
      <c r="C5" s="492"/>
      <c r="D5" s="488"/>
    </row>
    <row r="6" spans="1:4" s="75" customFormat="1" ht="15">
      <c r="A6" s="492" t="s">
        <v>1387</v>
      </c>
      <c r="B6" s="488"/>
      <c r="C6" s="488"/>
      <c r="D6" s="488"/>
    </row>
    <row r="7" spans="1:4" s="75" customFormat="1" ht="15">
      <c r="A7" s="492" t="s">
        <v>1478</v>
      </c>
      <c r="B7" s="488"/>
      <c r="C7" s="488"/>
      <c r="D7" s="488"/>
    </row>
    <row r="8" spans="1:4" s="75" customFormat="1" ht="15">
      <c r="A8" s="492" t="s">
        <v>1506</v>
      </c>
      <c r="B8" s="488"/>
      <c r="C8" s="488"/>
      <c r="D8" s="488"/>
    </row>
    <row r="9" spans="1:4" s="75" customFormat="1" ht="15">
      <c r="A9" s="12"/>
      <c r="B9" s="12"/>
      <c r="C9" s="12"/>
      <c r="D9" s="81"/>
    </row>
    <row r="10" spans="1:3" s="75" customFormat="1" ht="15">
      <c r="A10" s="12"/>
      <c r="B10" s="12"/>
      <c r="C10" s="13"/>
    </row>
    <row r="11" spans="1:4" ht="145.5" customHeight="1">
      <c r="A11" s="542" t="s">
        <v>883</v>
      </c>
      <c r="B11" s="542"/>
      <c r="C11" s="542"/>
      <c r="D11" s="511"/>
    </row>
    <row r="12" spans="1:4" ht="25.5" customHeight="1">
      <c r="A12" s="82"/>
      <c r="B12" s="83"/>
      <c r="C12" s="83"/>
      <c r="D12" s="11"/>
    </row>
    <row r="13" spans="1:4" ht="12.75" customHeight="1">
      <c r="A13" s="11"/>
      <c r="B13" s="11"/>
      <c r="C13" s="543" t="s">
        <v>1201</v>
      </c>
      <c r="D13" s="544"/>
    </row>
    <row r="14" spans="1:4" ht="30" customHeight="1">
      <c r="A14" s="541" t="s">
        <v>395</v>
      </c>
      <c r="B14" s="541" t="s">
        <v>8</v>
      </c>
      <c r="C14" s="541">
        <v>2022</v>
      </c>
      <c r="D14" s="541">
        <v>2023</v>
      </c>
    </row>
    <row r="15" spans="1:4" ht="20.25" customHeight="1">
      <c r="A15" s="541"/>
      <c r="B15" s="541"/>
      <c r="C15" s="541"/>
      <c r="D15" s="545"/>
    </row>
    <row r="16" spans="1:4" ht="21.75" customHeight="1">
      <c r="A16" s="74">
        <v>1</v>
      </c>
      <c r="B16" s="72" t="s">
        <v>882</v>
      </c>
      <c r="C16" s="187">
        <v>6503000</v>
      </c>
      <c r="D16" s="187">
        <v>6525000</v>
      </c>
    </row>
    <row r="17" spans="1:4" ht="15.75">
      <c r="A17" s="74"/>
      <c r="B17" s="77" t="s">
        <v>122</v>
      </c>
      <c r="C17" s="185">
        <f>C16</f>
        <v>6503000</v>
      </c>
      <c r="D17" s="185">
        <f>D16</f>
        <v>6525000</v>
      </c>
    </row>
    <row r="18" spans="1:3" ht="15.75">
      <c r="A18" s="78"/>
      <c r="B18" s="79"/>
      <c r="C18" s="80"/>
    </row>
    <row r="20" spans="1:4" ht="15.75">
      <c r="A20" s="522" t="s">
        <v>1403</v>
      </c>
      <c r="B20" s="522"/>
      <c r="C20" s="522"/>
      <c r="D20" s="512"/>
    </row>
    <row r="21" ht="15" customHeight="1"/>
  </sheetData>
  <sheetProtection/>
  <mergeCells count="15">
    <mergeCell ref="C13:D13"/>
    <mergeCell ref="A14:A15"/>
    <mergeCell ref="B14:B15"/>
    <mergeCell ref="C14:C15"/>
    <mergeCell ref="D14:D15"/>
    <mergeCell ref="A20:D20"/>
    <mergeCell ref="A1:C1"/>
    <mergeCell ref="A2:D2"/>
    <mergeCell ref="A3:D3"/>
    <mergeCell ref="A4:D4"/>
    <mergeCell ref="A5:D5"/>
    <mergeCell ref="A11:D11"/>
    <mergeCell ref="A6:D6"/>
    <mergeCell ref="A7:D7"/>
    <mergeCell ref="A8:D8"/>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19"/>
  <sheetViews>
    <sheetView zoomScalePageLayoutView="0" workbookViewId="0" topLeftCell="A1">
      <selection activeCell="A8" sqref="A8:F8"/>
    </sheetView>
  </sheetViews>
  <sheetFormatPr defaultColWidth="9.00390625" defaultRowHeight="12.75"/>
  <cols>
    <col min="1" max="1" width="3.75390625" style="61" customWidth="1"/>
    <col min="2" max="2" width="29.625" style="59" customWidth="1"/>
    <col min="3" max="3" width="14.25390625" style="59" customWidth="1"/>
    <col min="4" max="4" width="13.875" style="59" customWidth="1"/>
    <col min="5" max="5" width="12.75390625" style="59" customWidth="1"/>
    <col min="6" max="6" width="13.625" style="59" customWidth="1"/>
    <col min="7" max="7" width="12.125" style="59" customWidth="1"/>
    <col min="8" max="16384" width="9.125" style="59" customWidth="1"/>
  </cols>
  <sheetData>
    <row r="1" spans="1:6" s="70" customFormat="1" ht="15">
      <c r="A1" s="440" t="s">
        <v>1176</v>
      </c>
      <c r="B1" s="440"/>
      <c r="C1" s="440"/>
      <c r="D1" s="440"/>
      <c r="E1" s="440"/>
      <c r="F1" s="440"/>
    </row>
    <row r="2" spans="1:6" s="70" customFormat="1" ht="15">
      <c r="A2" s="440" t="s">
        <v>162</v>
      </c>
      <c r="B2" s="440"/>
      <c r="C2" s="440"/>
      <c r="D2" s="440"/>
      <c r="E2" s="440"/>
      <c r="F2" s="440"/>
    </row>
    <row r="3" spans="1:6" s="70" customFormat="1" ht="15">
      <c r="A3" s="440" t="s">
        <v>161</v>
      </c>
      <c r="B3" s="440"/>
      <c r="C3" s="440"/>
      <c r="D3" s="440"/>
      <c r="E3" s="440"/>
      <c r="F3" s="440"/>
    </row>
    <row r="4" spans="1:6" s="70" customFormat="1" ht="15">
      <c r="A4" s="440" t="s">
        <v>160</v>
      </c>
      <c r="B4" s="440"/>
      <c r="C4" s="440"/>
      <c r="D4" s="440"/>
      <c r="E4" s="440"/>
      <c r="F4" s="440"/>
    </row>
    <row r="5" spans="1:6" s="70" customFormat="1" ht="15">
      <c r="A5" s="440" t="s">
        <v>1275</v>
      </c>
      <c r="B5" s="440"/>
      <c r="C5" s="440"/>
      <c r="D5" s="440"/>
      <c r="E5" s="440"/>
      <c r="F5" s="440"/>
    </row>
    <row r="6" spans="1:7" ht="15.75">
      <c r="A6" s="551" t="s">
        <v>1388</v>
      </c>
      <c r="B6" s="552"/>
      <c r="C6" s="552"/>
      <c r="D6" s="552"/>
      <c r="E6" s="552"/>
      <c r="F6" s="552"/>
      <c r="G6" s="60"/>
    </row>
    <row r="7" spans="1:7" ht="15.75">
      <c r="A7" s="551" t="s">
        <v>1477</v>
      </c>
      <c r="B7" s="552"/>
      <c r="C7" s="552"/>
      <c r="D7" s="552"/>
      <c r="E7" s="552"/>
      <c r="F7" s="552"/>
      <c r="G7" s="60"/>
    </row>
    <row r="8" spans="1:7" ht="15.75">
      <c r="A8" s="551" t="s">
        <v>1507</v>
      </c>
      <c r="B8" s="524"/>
      <c r="C8" s="524"/>
      <c r="D8" s="524"/>
      <c r="E8" s="524"/>
      <c r="F8" s="524"/>
      <c r="G8" s="60"/>
    </row>
    <row r="9" spans="1:7" ht="15.75">
      <c r="A9" s="351"/>
      <c r="B9" s="352"/>
      <c r="C9" s="352"/>
      <c r="D9" s="352"/>
      <c r="E9" s="352"/>
      <c r="F9" s="352"/>
      <c r="G9" s="60"/>
    </row>
    <row r="10" spans="2:7" ht="15.75">
      <c r="B10" s="12"/>
      <c r="C10" s="12"/>
      <c r="D10" s="12"/>
      <c r="E10" s="12"/>
      <c r="F10" s="13"/>
      <c r="G10" s="60"/>
    </row>
    <row r="11" spans="1:7" ht="42" customHeight="1">
      <c r="A11" s="498" t="s">
        <v>890</v>
      </c>
      <c r="B11" s="498"/>
      <c r="C11" s="498"/>
      <c r="D11" s="498"/>
      <c r="E11" s="498"/>
      <c r="F11" s="498"/>
      <c r="G11" s="21"/>
    </row>
    <row r="12" spans="1:7" ht="18" customHeight="1" thickBot="1">
      <c r="A12" s="21"/>
      <c r="B12" s="21"/>
      <c r="C12" s="21"/>
      <c r="D12" s="21"/>
      <c r="E12" s="21"/>
      <c r="F12" s="62" t="s">
        <v>1200</v>
      </c>
      <c r="G12" s="21"/>
    </row>
    <row r="13" spans="1:6" ht="21.75" customHeight="1">
      <c r="A13" s="533" t="s">
        <v>395</v>
      </c>
      <c r="B13" s="546" t="s">
        <v>8</v>
      </c>
      <c r="C13" s="546" t="s">
        <v>376</v>
      </c>
      <c r="D13" s="548" t="s">
        <v>771</v>
      </c>
      <c r="E13" s="549"/>
      <c r="F13" s="550"/>
    </row>
    <row r="14" spans="1:6" ht="51.75" customHeight="1" thickBot="1">
      <c r="A14" s="534"/>
      <c r="B14" s="553"/>
      <c r="C14" s="547"/>
      <c r="D14" s="84" t="s">
        <v>885</v>
      </c>
      <c r="E14" s="85" t="s">
        <v>772</v>
      </c>
      <c r="F14" s="86" t="s">
        <v>773</v>
      </c>
    </row>
    <row r="15" spans="1:6" ht="31.5">
      <c r="A15" s="65">
        <v>1</v>
      </c>
      <c r="B15" s="66" t="s">
        <v>882</v>
      </c>
      <c r="C15" s="190">
        <f>E15+F15+D15</f>
        <v>28580108.57</v>
      </c>
      <c r="D15" s="190">
        <v>26400326.4</v>
      </c>
      <c r="E15" s="190">
        <v>538782.17</v>
      </c>
      <c r="F15" s="186">
        <v>1641000</v>
      </c>
    </row>
    <row r="16" spans="1:6" ht="15.75">
      <c r="A16" s="65"/>
      <c r="B16" s="68" t="s">
        <v>122</v>
      </c>
      <c r="C16" s="185">
        <f>C15</f>
        <v>28580108.57</v>
      </c>
      <c r="D16" s="185">
        <f>D15</f>
        <v>26400326.4</v>
      </c>
      <c r="E16" s="185">
        <f>E15</f>
        <v>538782.17</v>
      </c>
      <c r="F16" s="185">
        <f>F15</f>
        <v>1641000</v>
      </c>
    </row>
    <row r="19" spans="1:8" ht="15.75">
      <c r="A19" s="531" t="s">
        <v>1407</v>
      </c>
      <c r="B19" s="532"/>
      <c r="C19" s="532"/>
      <c r="D19" s="532"/>
      <c r="E19" s="532"/>
      <c r="F19" s="532"/>
      <c r="H19" s="69"/>
    </row>
  </sheetData>
  <sheetProtection/>
  <mergeCells count="14">
    <mergeCell ref="A11:F11"/>
    <mergeCell ref="A6:F6"/>
    <mergeCell ref="A13:A14"/>
    <mergeCell ref="B13:B14"/>
    <mergeCell ref="C13:C14"/>
    <mergeCell ref="D13:F13"/>
    <mergeCell ref="A7:F7"/>
    <mergeCell ref="A8:F8"/>
    <mergeCell ref="A19:F19"/>
    <mergeCell ref="A1:F1"/>
    <mergeCell ref="A2:F2"/>
    <mergeCell ref="A3:F3"/>
    <mergeCell ref="A4:F4"/>
    <mergeCell ref="A5:F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0"/>
  <sheetViews>
    <sheetView zoomScalePageLayoutView="0" workbookViewId="0" topLeftCell="A1">
      <selection activeCell="A8" sqref="A8:J8"/>
    </sheetView>
  </sheetViews>
  <sheetFormatPr defaultColWidth="9.00390625" defaultRowHeight="12.75"/>
  <cols>
    <col min="1" max="1" width="4.125" style="61" customWidth="1"/>
    <col min="2" max="2" width="16.375" style="59" customWidth="1"/>
    <col min="3" max="3" width="15.00390625" style="59" customWidth="1"/>
    <col min="4" max="4" width="14.25390625" style="59" customWidth="1"/>
    <col min="5" max="5" width="12.75390625" style="59" customWidth="1"/>
    <col min="6" max="6" width="13.375" style="59" customWidth="1"/>
    <col min="7" max="7" width="14.625" style="59" customWidth="1"/>
    <col min="8" max="8" width="15.125" style="59" customWidth="1"/>
    <col min="9" max="9" width="12.75390625" style="59" customWidth="1"/>
    <col min="10" max="10" width="14.00390625" style="59" customWidth="1"/>
    <col min="11" max="11" width="12.125" style="59" customWidth="1"/>
    <col min="12" max="16384" width="9.125" style="59" customWidth="1"/>
  </cols>
  <sheetData>
    <row r="1" spans="1:10" s="70" customFormat="1" ht="15">
      <c r="A1" s="440" t="s">
        <v>1278</v>
      </c>
      <c r="B1" s="440"/>
      <c r="C1" s="440"/>
      <c r="D1" s="440"/>
      <c r="E1" s="440"/>
      <c r="F1" s="440"/>
      <c r="G1" s="440"/>
      <c r="H1" s="440"/>
      <c r="I1" s="440"/>
      <c r="J1" s="440"/>
    </row>
    <row r="2" spans="1:10" s="70" customFormat="1" ht="15">
      <c r="A2" s="440" t="s">
        <v>1277</v>
      </c>
      <c r="B2" s="440"/>
      <c r="C2" s="440"/>
      <c r="D2" s="440"/>
      <c r="E2" s="440"/>
      <c r="F2" s="440"/>
      <c r="G2" s="440"/>
      <c r="H2" s="440"/>
      <c r="I2" s="440"/>
      <c r="J2" s="440"/>
    </row>
    <row r="3" spans="1:10" s="70" customFormat="1" ht="15">
      <c r="A3" s="440" t="s">
        <v>1279</v>
      </c>
      <c r="B3" s="440"/>
      <c r="C3" s="440"/>
      <c r="D3" s="440"/>
      <c r="E3" s="440"/>
      <c r="F3" s="440"/>
      <c r="G3" s="440"/>
      <c r="H3" s="440"/>
      <c r="I3" s="440"/>
      <c r="J3" s="440"/>
    </row>
    <row r="4" spans="1:10" s="70" customFormat="1" ht="15">
      <c r="A4" s="440" t="s">
        <v>1280</v>
      </c>
      <c r="B4" s="440"/>
      <c r="C4" s="440"/>
      <c r="D4" s="440"/>
      <c r="E4" s="440"/>
      <c r="F4" s="440"/>
      <c r="G4" s="440"/>
      <c r="H4" s="440"/>
      <c r="I4" s="440"/>
      <c r="J4" s="440"/>
    </row>
    <row r="5" spans="1:10" s="70" customFormat="1" ht="15">
      <c r="A5" s="440" t="s">
        <v>1281</v>
      </c>
      <c r="B5" s="440"/>
      <c r="C5" s="440"/>
      <c r="D5" s="440"/>
      <c r="E5" s="440"/>
      <c r="F5" s="440"/>
      <c r="G5" s="440"/>
      <c r="H5" s="440"/>
      <c r="I5" s="440"/>
      <c r="J5" s="440"/>
    </row>
    <row r="6" spans="1:10" s="70" customFormat="1" ht="15">
      <c r="A6" s="440" t="s">
        <v>1389</v>
      </c>
      <c r="B6" s="441"/>
      <c r="C6" s="441"/>
      <c r="D6" s="441"/>
      <c r="E6" s="441"/>
      <c r="F6" s="441"/>
      <c r="G6" s="441"/>
      <c r="H6" s="441"/>
      <c r="I6" s="441"/>
      <c r="J6" s="441"/>
    </row>
    <row r="7" spans="1:10" s="70" customFormat="1" ht="15">
      <c r="A7" s="440" t="s">
        <v>1476</v>
      </c>
      <c r="B7" s="441"/>
      <c r="C7" s="441"/>
      <c r="D7" s="441"/>
      <c r="E7" s="441"/>
      <c r="F7" s="441"/>
      <c r="G7" s="441"/>
      <c r="H7" s="441"/>
      <c r="I7" s="441"/>
      <c r="J7" s="441"/>
    </row>
    <row r="8" spans="1:10" s="70" customFormat="1" ht="15">
      <c r="A8" s="440" t="s">
        <v>1508</v>
      </c>
      <c r="B8" s="441"/>
      <c r="C8" s="441"/>
      <c r="D8" s="441"/>
      <c r="E8" s="441"/>
      <c r="F8" s="441"/>
      <c r="G8" s="441"/>
      <c r="H8" s="441"/>
      <c r="I8" s="441"/>
      <c r="J8" s="441"/>
    </row>
    <row r="9" spans="1:10" s="70" customFormat="1" ht="15">
      <c r="A9" s="58"/>
      <c r="B9" s="102"/>
      <c r="C9" s="102"/>
      <c r="D9" s="102"/>
      <c r="E9" s="102"/>
      <c r="F9" s="102"/>
      <c r="G9" s="102"/>
      <c r="H9" s="102"/>
      <c r="I9" s="102"/>
      <c r="J9" s="102"/>
    </row>
    <row r="10" spans="2:10" ht="15.75">
      <c r="B10" s="12"/>
      <c r="C10" s="13"/>
      <c r="D10" s="13"/>
      <c r="E10" s="13"/>
      <c r="F10" s="13"/>
      <c r="G10" s="13"/>
      <c r="H10" s="13"/>
      <c r="I10" s="13"/>
      <c r="J10" s="60"/>
    </row>
    <row r="11" spans="1:11" ht="35.25" customHeight="1">
      <c r="A11" s="498" t="s">
        <v>895</v>
      </c>
      <c r="B11" s="498"/>
      <c r="C11" s="498"/>
      <c r="D11" s="498"/>
      <c r="E11" s="498"/>
      <c r="F11" s="498"/>
      <c r="G11" s="498"/>
      <c r="H11" s="498"/>
      <c r="I11" s="498"/>
      <c r="J11" s="498"/>
      <c r="K11" s="21"/>
    </row>
    <row r="12" spans="1:11" ht="19.5" customHeight="1">
      <c r="A12" s="21"/>
      <c r="B12" s="21"/>
      <c r="C12" s="21"/>
      <c r="D12" s="21"/>
      <c r="E12" s="21"/>
      <c r="F12" s="21"/>
      <c r="G12" s="21"/>
      <c r="H12" s="21"/>
      <c r="I12" s="21"/>
      <c r="J12" s="21"/>
      <c r="K12" s="21"/>
    </row>
    <row r="13" spans="1:11" s="70" customFormat="1" ht="15.75" thickBot="1">
      <c r="A13" s="92"/>
      <c r="B13" s="92"/>
      <c r="C13" s="92"/>
      <c r="D13" s="92"/>
      <c r="E13" s="92"/>
      <c r="F13" s="92"/>
      <c r="G13" s="92"/>
      <c r="H13" s="92"/>
      <c r="I13" s="92"/>
      <c r="J13" s="75" t="s">
        <v>1199</v>
      </c>
      <c r="K13" s="92"/>
    </row>
    <row r="14" spans="1:10" ht="15" customHeight="1" thickBot="1">
      <c r="A14" s="554" t="s">
        <v>395</v>
      </c>
      <c r="B14" s="556" t="s">
        <v>8</v>
      </c>
      <c r="C14" s="520" t="s">
        <v>611</v>
      </c>
      <c r="D14" s="558"/>
      <c r="E14" s="559"/>
      <c r="F14" s="560"/>
      <c r="G14" s="561" t="s">
        <v>840</v>
      </c>
      <c r="H14" s="562"/>
      <c r="I14" s="563"/>
      <c r="J14" s="564"/>
    </row>
    <row r="15" spans="1:10" ht="52.5" customHeight="1" thickBot="1">
      <c r="A15" s="555"/>
      <c r="B15" s="557"/>
      <c r="C15" s="88" t="s">
        <v>891</v>
      </c>
      <c r="D15" s="93" t="s">
        <v>892</v>
      </c>
      <c r="E15" s="94" t="s">
        <v>893</v>
      </c>
      <c r="F15" s="95" t="s">
        <v>894</v>
      </c>
      <c r="G15" s="88" t="s">
        <v>891</v>
      </c>
      <c r="H15" s="93" t="s">
        <v>892</v>
      </c>
      <c r="I15" s="94" t="s">
        <v>893</v>
      </c>
      <c r="J15" s="95" t="s">
        <v>894</v>
      </c>
    </row>
    <row r="16" spans="1:10" ht="48.75" customHeight="1">
      <c r="A16" s="96">
        <v>1</v>
      </c>
      <c r="B16" s="72" t="s">
        <v>882</v>
      </c>
      <c r="C16" s="192">
        <f>E16+F16+D16</f>
        <v>39931200</v>
      </c>
      <c r="D16" s="193">
        <v>37175500</v>
      </c>
      <c r="E16" s="193">
        <v>758700</v>
      </c>
      <c r="F16" s="194">
        <v>1997000</v>
      </c>
      <c r="G16" s="192">
        <f>I16+J16+H16</f>
        <v>39931200</v>
      </c>
      <c r="H16" s="193">
        <v>37175500</v>
      </c>
      <c r="I16" s="193">
        <v>758700</v>
      </c>
      <c r="J16" s="194">
        <v>1997000</v>
      </c>
    </row>
    <row r="17" spans="1:10" ht="16.5" thickBot="1">
      <c r="A17" s="97"/>
      <c r="B17" s="98" t="s">
        <v>122</v>
      </c>
      <c r="C17" s="195">
        <f>C16</f>
        <v>39931200</v>
      </c>
      <c r="D17" s="195">
        <f aca="true" t="shared" si="0" ref="D17:J17">D16</f>
        <v>37175500</v>
      </c>
      <c r="E17" s="195">
        <f t="shared" si="0"/>
        <v>758700</v>
      </c>
      <c r="F17" s="195">
        <f t="shared" si="0"/>
        <v>1997000</v>
      </c>
      <c r="G17" s="195">
        <f t="shared" si="0"/>
        <v>39931200</v>
      </c>
      <c r="H17" s="195">
        <f t="shared" si="0"/>
        <v>37175500</v>
      </c>
      <c r="I17" s="195">
        <f t="shared" si="0"/>
        <v>758700</v>
      </c>
      <c r="J17" s="196">
        <f t="shared" si="0"/>
        <v>1997000</v>
      </c>
    </row>
    <row r="18" spans="1:10" ht="15.75">
      <c r="A18" s="99"/>
      <c r="B18" s="100"/>
      <c r="C18" s="101"/>
      <c r="D18" s="101"/>
      <c r="E18" s="101"/>
      <c r="F18" s="101"/>
      <c r="G18" s="101"/>
      <c r="H18" s="101"/>
      <c r="I18" s="101"/>
      <c r="J18" s="101"/>
    </row>
    <row r="20" spans="1:12" ht="15.75">
      <c r="A20" s="531" t="s">
        <v>1397</v>
      </c>
      <c r="B20" s="532"/>
      <c r="C20" s="532"/>
      <c r="D20" s="532"/>
      <c r="E20" s="532"/>
      <c r="F20" s="532"/>
      <c r="G20" s="532"/>
      <c r="H20" s="532"/>
      <c r="I20" s="532"/>
      <c r="J20" s="532"/>
      <c r="L20" s="69"/>
    </row>
  </sheetData>
  <sheetProtection/>
  <mergeCells count="14">
    <mergeCell ref="A14:A15"/>
    <mergeCell ref="B14:B15"/>
    <mergeCell ref="C14:F14"/>
    <mergeCell ref="G14:J14"/>
    <mergeCell ref="A20:J20"/>
    <mergeCell ref="A6:J6"/>
    <mergeCell ref="A7:J7"/>
    <mergeCell ref="A1:J1"/>
    <mergeCell ref="A2:J2"/>
    <mergeCell ref="A3:J3"/>
    <mergeCell ref="A4:J4"/>
    <mergeCell ref="A5:J5"/>
    <mergeCell ref="A11:J11"/>
    <mergeCell ref="A8:J8"/>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21"/>
  <sheetViews>
    <sheetView zoomScalePageLayoutView="0" workbookViewId="0" topLeftCell="A1">
      <selection activeCell="A8" sqref="A8:F8"/>
    </sheetView>
  </sheetViews>
  <sheetFormatPr defaultColWidth="9.00390625" defaultRowHeight="12.75"/>
  <cols>
    <col min="1" max="1" width="3.75390625" style="230" customWidth="1"/>
    <col min="2" max="2" width="27.125" style="232" customWidth="1"/>
    <col min="3" max="3" width="15.625" style="232" customWidth="1"/>
    <col min="4" max="4" width="14.875" style="232" customWidth="1"/>
    <col min="5" max="5" width="14.25390625" style="232" customWidth="1"/>
    <col min="6" max="6" width="13.125" style="232" customWidth="1"/>
    <col min="7" max="7" width="12.125" style="232" customWidth="1"/>
    <col min="8" max="16384" width="9.125" style="232" customWidth="1"/>
  </cols>
  <sheetData>
    <row r="1" spans="1:6" s="202" customFormat="1" ht="15">
      <c r="A1" s="502" t="s">
        <v>1158</v>
      </c>
      <c r="B1" s="502"/>
      <c r="C1" s="502"/>
      <c r="D1" s="502"/>
      <c r="E1" s="502"/>
      <c r="F1" s="502"/>
    </row>
    <row r="2" spans="1:6" s="202" customFormat="1" ht="15">
      <c r="A2" s="502" t="s">
        <v>162</v>
      </c>
      <c r="B2" s="502"/>
      <c r="C2" s="502"/>
      <c r="D2" s="502"/>
      <c r="E2" s="502"/>
      <c r="F2" s="502"/>
    </row>
    <row r="3" spans="1:6" s="202" customFormat="1" ht="15">
      <c r="A3" s="502" t="s">
        <v>161</v>
      </c>
      <c r="B3" s="502"/>
      <c r="C3" s="502"/>
      <c r="D3" s="502"/>
      <c r="E3" s="502"/>
      <c r="F3" s="502"/>
    </row>
    <row r="4" spans="1:6" s="202" customFormat="1" ht="15">
      <c r="A4" s="502" t="s">
        <v>160</v>
      </c>
      <c r="B4" s="502"/>
      <c r="C4" s="502"/>
      <c r="D4" s="502"/>
      <c r="E4" s="502"/>
      <c r="F4" s="502"/>
    </row>
    <row r="5" spans="1:6" s="202" customFormat="1" ht="15">
      <c r="A5" s="502" t="s">
        <v>1275</v>
      </c>
      <c r="B5" s="502"/>
      <c r="C5" s="502"/>
      <c r="D5" s="502"/>
      <c r="E5" s="502"/>
      <c r="F5" s="502"/>
    </row>
    <row r="6" spans="1:6" s="202" customFormat="1" ht="15">
      <c r="A6" s="502" t="s">
        <v>1364</v>
      </c>
      <c r="B6" s="502"/>
      <c r="C6" s="502"/>
      <c r="D6" s="502"/>
      <c r="E6" s="502"/>
      <c r="F6" s="502"/>
    </row>
    <row r="7" spans="1:6" s="202" customFormat="1" ht="15">
      <c r="A7" s="502" t="s">
        <v>1471</v>
      </c>
      <c r="B7" s="502"/>
      <c r="C7" s="502"/>
      <c r="D7" s="502"/>
      <c r="E7" s="502"/>
      <c r="F7" s="502"/>
    </row>
    <row r="8" spans="1:6" s="202" customFormat="1" ht="15">
      <c r="A8" s="502" t="s">
        <v>1504</v>
      </c>
      <c r="B8" s="441"/>
      <c r="C8" s="441"/>
      <c r="D8" s="441"/>
      <c r="E8" s="441"/>
      <c r="F8" s="441"/>
    </row>
    <row r="9" spans="1:6" s="202" customFormat="1" ht="15">
      <c r="A9" s="201"/>
      <c r="B9" s="201"/>
      <c r="C9" s="201"/>
      <c r="D9" s="201"/>
      <c r="E9" s="201"/>
      <c r="F9" s="201"/>
    </row>
    <row r="10" spans="2:7" ht="15.75">
      <c r="B10" s="231"/>
      <c r="C10" s="231"/>
      <c r="D10" s="231"/>
      <c r="E10" s="231"/>
      <c r="F10" s="199"/>
      <c r="G10" s="102"/>
    </row>
    <row r="11" spans="1:7" ht="77.25" customHeight="1">
      <c r="A11" s="514" t="s">
        <v>896</v>
      </c>
      <c r="B11" s="514"/>
      <c r="C11" s="514"/>
      <c r="D11" s="514"/>
      <c r="E11" s="514"/>
      <c r="F11" s="514"/>
      <c r="G11" s="233"/>
    </row>
    <row r="12" spans="1:7" ht="17.25" customHeight="1">
      <c r="A12" s="233"/>
      <c r="B12" s="233"/>
      <c r="C12" s="233"/>
      <c r="D12" s="233"/>
      <c r="E12" s="233"/>
      <c r="F12" s="233"/>
      <c r="G12" s="233"/>
    </row>
    <row r="13" spans="1:7" ht="18" customHeight="1" thickBot="1">
      <c r="A13" s="233"/>
      <c r="B13" s="233"/>
      <c r="C13" s="233"/>
      <c r="D13" s="233"/>
      <c r="E13" s="233"/>
      <c r="F13" s="234" t="s">
        <v>1200</v>
      </c>
      <c r="G13" s="233"/>
    </row>
    <row r="14" spans="1:6" ht="21.75" customHeight="1">
      <c r="A14" s="566" t="s">
        <v>395</v>
      </c>
      <c r="B14" s="568" t="s">
        <v>8</v>
      </c>
      <c r="C14" s="539" t="s">
        <v>376</v>
      </c>
      <c r="D14" s="565" t="s">
        <v>771</v>
      </c>
      <c r="E14" s="549"/>
      <c r="F14" s="550"/>
    </row>
    <row r="15" spans="1:6" ht="51.75" customHeight="1" thickBot="1">
      <c r="A15" s="567"/>
      <c r="B15" s="569"/>
      <c r="C15" s="570"/>
      <c r="D15" s="103" t="s">
        <v>885</v>
      </c>
      <c r="E15" s="236" t="s">
        <v>772</v>
      </c>
      <c r="F15" s="237" t="s">
        <v>773</v>
      </c>
    </row>
    <row r="16" spans="1:6" ht="33" customHeight="1">
      <c r="A16" s="238">
        <v>1</v>
      </c>
      <c r="B16" s="239" t="s">
        <v>897</v>
      </c>
      <c r="C16" s="240">
        <f>E16+F16+D16</f>
        <v>103656100</v>
      </c>
      <c r="D16" s="104">
        <v>50000000</v>
      </c>
      <c r="E16" s="104">
        <v>52786100</v>
      </c>
      <c r="F16" s="104">
        <v>870000</v>
      </c>
    </row>
    <row r="17" spans="1:6" ht="31.5">
      <c r="A17" s="241">
        <v>2</v>
      </c>
      <c r="B17" s="242" t="s">
        <v>882</v>
      </c>
      <c r="C17" s="240">
        <f>E17+F17+D17</f>
        <v>1806000</v>
      </c>
      <c r="D17" s="240">
        <v>0</v>
      </c>
      <c r="E17" s="240">
        <v>0</v>
      </c>
      <c r="F17" s="243">
        <v>1806000</v>
      </c>
    </row>
    <row r="18" spans="1:6" ht="15.75">
      <c r="A18" s="241"/>
      <c r="B18" s="244" t="s">
        <v>122</v>
      </c>
      <c r="C18" s="211">
        <f>C17+C16</f>
        <v>105462100</v>
      </c>
      <c r="D18" s="211">
        <f>D17+D16</f>
        <v>50000000</v>
      </c>
      <c r="E18" s="211">
        <f>E17+E16</f>
        <v>52786100</v>
      </c>
      <c r="F18" s="211">
        <f>F17+F16</f>
        <v>2676000</v>
      </c>
    </row>
    <row r="21" spans="1:8" ht="15.75">
      <c r="A21" s="523" t="s">
        <v>1408</v>
      </c>
      <c r="B21" s="540"/>
      <c r="C21" s="540"/>
      <c r="D21" s="540"/>
      <c r="E21" s="540"/>
      <c r="F21" s="540"/>
      <c r="H21" s="245"/>
    </row>
  </sheetData>
  <sheetProtection/>
  <mergeCells count="14">
    <mergeCell ref="A21:F21"/>
    <mergeCell ref="A6:F6"/>
    <mergeCell ref="A11:F11"/>
    <mergeCell ref="A14:A15"/>
    <mergeCell ref="B14:B15"/>
    <mergeCell ref="C14:C15"/>
    <mergeCell ref="A7:F7"/>
    <mergeCell ref="A1:F1"/>
    <mergeCell ref="A2:F2"/>
    <mergeCell ref="A3:F3"/>
    <mergeCell ref="A4:F4"/>
    <mergeCell ref="A5:F5"/>
    <mergeCell ref="D14:F14"/>
    <mergeCell ref="A8:F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62"/>
  <sheetViews>
    <sheetView zoomScalePageLayoutView="0" workbookViewId="0" topLeftCell="A1">
      <selection activeCell="A8" sqref="A8:D8"/>
    </sheetView>
  </sheetViews>
  <sheetFormatPr defaultColWidth="9.00390625" defaultRowHeight="12.75"/>
  <cols>
    <col min="1" max="1" width="3.875" style="230" customWidth="1"/>
    <col min="2" max="2" width="25.375" style="232" customWidth="1"/>
    <col min="3" max="3" width="42.375" style="232" customWidth="1"/>
    <col min="4" max="4" width="15.00390625" style="425" customWidth="1"/>
    <col min="5" max="5" width="12.125" style="232" customWidth="1"/>
    <col min="6" max="7" width="14.25390625" style="232" bestFit="1" customWidth="1"/>
    <col min="8" max="8" width="9.125" style="232" customWidth="1"/>
    <col min="9" max="9" width="17.625" style="232" customWidth="1"/>
    <col min="10" max="16384" width="9.125" style="232" customWidth="1"/>
  </cols>
  <sheetData>
    <row r="1" spans="1:4" s="202" customFormat="1" ht="15">
      <c r="A1" s="502" t="s">
        <v>1282</v>
      </c>
      <c r="B1" s="502"/>
      <c r="C1" s="502"/>
      <c r="D1" s="502"/>
    </row>
    <row r="2" spans="1:4" s="202" customFormat="1" ht="15">
      <c r="A2" s="502" t="s">
        <v>162</v>
      </c>
      <c r="B2" s="502"/>
      <c r="C2" s="502"/>
      <c r="D2" s="502"/>
    </row>
    <row r="3" spans="1:4" s="202" customFormat="1" ht="15">
      <c r="A3" s="502" t="s">
        <v>161</v>
      </c>
      <c r="B3" s="502"/>
      <c r="C3" s="502"/>
      <c r="D3" s="502"/>
    </row>
    <row r="4" spans="1:4" s="202" customFormat="1" ht="15">
      <c r="A4" s="502" t="s">
        <v>160</v>
      </c>
      <c r="B4" s="502"/>
      <c r="C4" s="502"/>
      <c r="D4" s="502"/>
    </row>
    <row r="5" spans="1:4" s="202" customFormat="1" ht="15">
      <c r="A5" s="502" t="s">
        <v>1275</v>
      </c>
      <c r="B5" s="441"/>
      <c r="C5" s="441"/>
      <c r="D5" s="441"/>
    </row>
    <row r="6" spans="1:4" s="202" customFormat="1" ht="15">
      <c r="A6" s="502" t="s">
        <v>1364</v>
      </c>
      <c r="B6" s="502"/>
      <c r="C6" s="502"/>
      <c r="D6" s="502"/>
    </row>
    <row r="7" spans="1:5" ht="15.75">
      <c r="A7" s="502" t="s">
        <v>1471</v>
      </c>
      <c r="B7" s="441"/>
      <c r="C7" s="441"/>
      <c r="D7" s="441"/>
      <c r="E7" s="102"/>
    </row>
    <row r="8" spans="1:5" ht="15.75">
      <c r="A8" s="502" t="s">
        <v>1504</v>
      </c>
      <c r="B8" s="441"/>
      <c r="C8" s="441"/>
      <c r="D8" s="441"/>
      <c r="E8" s="102"/>
    </row>
    <row r="9" spans="1:5" ht="15.75">
      <c r="A9" s="201"/>
      <c r="B9" s="102"/>
      <c r="C9" s="102"/>
      <c r="D9" s="416"/>
      <c r="E9" s="102"/>
    </row>
    <row r="10" spans="1:5" ht="64.5" customHeight="1">
      <c r="A10" s="514" t="s">
        <v>1316</v>
      </c>
      <c r="B10" s="514"/>
      <c r="C10" s="514"/>
      <c r="D10" s="514"/>
      <c r="E10" s="233"/>
    </row>
    <row r="11" spans="1:5" ht="18" customHeight="1" thickBot="1">
      <c r="A11" s="233"/>
      <c r="B11" s="233"/>
      <c r="C11" s="233"/>
      <c r="D11" s="417" t="s">
        <v>1200</v>
      </c>
      <c r="E11" s="233"/>
    </row>
    <row r="12" spans="1:6" ht="15.75">
      <c r="A12" s="566" t="s">
        <v>395</v>
      </c>
      <c r="B12" s="568" t="s">
        <v>8</v>
      </c>
      <c r="C12" s="576" t="s">
        <v>1283</v>
      </c>
      <c r="D12" s="578" t="s">
        <v>376</v>
      </c>
      <c r="F12" s="418"/>
    </row>
    <row r="13" spans="1:7" ht="33" customHeight="1">
      <c r="A13" s="575"/>
      <c r="B13" s="569"/>
      <c r="C13" s="577"/>
      <c r="D13" s="579"/>
      <c r="F13" s="418"/>
      <c r="G13" s="418"/>
    </row>
    <row r="14" spans="1:9" ht="33.75" customHeight="1">
      <c r="A14" s="503">
        <v>1</v>
      </c>
      <c r="B14" s="572" t="s">
        <v>516</v>
      </c>
      <c r="C14" s="246" t="s">
        <v>1284</v>
      </c>
      <c r="D14" s="420">
        <v>141897.72</v>
      </c>
      <c r="F14" s="418"/>
      <c r="G14" s="418"/>
      <c r="I14" s="418"/>
    </row>
    <row r="15" spans="1:7" ht="36.75" customHeight="1">
      <c r="A15" s="580"/>
      <c r="B15" s="573"/>
      <c r="C15" s="246" t="s">
        <v>1285</v>
      </c>
      <c r="D15" s="420">
        <v>72000</v>
      </c>
      <c r="F15" s="418"/>
      <c r="G15" s="418"/>
    </row>
    <row r="16" spans="1:9" ht="38.25" customHeight="1">
      <c r="A16" s="508">
        <v>2</v>
      </c>
      <c r="B16" s="572" t="s">
        <v>517</v>
      </c>
      <c r="C16" s="246" t="s">
        <v>1284</v>
      </c>
      <c r="D16" s="420">
        <v>33900</v>
      </c>
      <c r="F16" s="421"/>
      <c r="G16" s="422"/>
      <c r="I16" s="418"/>
    </row>
    <row r="17" spans="1:9" ht="34.5" customHeight="1">
      <c r="A17" s="571"/>
      <c r="B17" s="573"/>
      <c r="C17" s="246" t="s">
        <v>1285</v>
      </c>
      <c r="D17" s="420">
        <v>72000</v>
      </c>
      <c r="F17" s="423"/>
      <c r="G17" s="422"/>
      <c r="I17" s="418"/>
    </row>
    <row r="18" spans="1:9" ht="33.75" customHeight="1">
      <c r="A18" s="508">
        <v>3</v>
      </c>
      <c r="B18" s="572" t="s">
        <v>518</v>
      </c>
      <c r="C18" s="246" t="s">
        <v>1284</v>
      </c>
      <c r="D18" s="420">
        <v>105000</v>
      </c>
      <c r="F18" s="418"/>
      <c r="G18" s="421"/>
      <c r="I18" s="418"/>
    </row>
    <row r="19" spans="1:7" ht="36" customHeight="1">
      <c r="A19" s="571"/>
      <c r="B19" s="573"/>
      <c r="C19" s="246" t="s">
        <v>1285</v>
      </c>
      <c r="D19" s="420">
        <v>72000</v>
      </c>
      <c r="F19" s="418"/>
      <c r="G19" s="421"/>
    </row>
    <row r="20" spans="1:9" ht="32.25" customHeight="1">
      <c r="A20" s="508">
        <v>4</v>
      </c>
      <c r="B20" s="572" t="s">
        <v>519</v>
      </c>
      <c r="C20" s="246" t="s">
        <v>1284</v>
      </c>
      <c r="D20" s="420">
        <v>105000</v>
      </c>
      <c r="F20" s="421"/>
      <c r="G20" s="422"/>
      <c r="I20" s="423"/>
    </row>
    <row r="21" spans="1:7" ht="36.75" customHeight="1">
      <c r="A21" s="581"/>
      <c r="B21" s="582"/>
      <c r="C21" s="246" t="s">
        <v>1285</v>
      </c>
      <c r="D21" s="420">
        <v>72000</v>
      </c>
      <c r="F21" s="418"/>
      <c r="G21" s="422"/>
    </row>
    <row r="22" spans="1:7" ht="34.5" customHeight="1">
      <c r="A22" s="508">
        <v>5</v>
      </c>
      <c r="B22" s="583" t="s">
        <v>520</v>
      </c>
      <c r="C22" s="246" t="s">
        <v>1284</v>
      </c>
      <c r="D22" s="420">
        <v>280000</v>
      </c>
      <c r="F22" s="418"/>
      <c r="G22" s="418"/>
    </row>
    <row r="23" spans="1:9" ht="31.5">
      <c r="A23" s="581"/>
      <c r="B23" s="584"/>
      <c r="C23" s="246" t="s">
        <v>1285</v>
      </c>
      <c r="D23" s="420">
        <v>168000</v>
      </c>
      <c r="F23" s="418"/>
      <c r="G23" s="418"/>
      <c r="I23" s="421"/>
    </row>
    <row r="24" spans="1:9" ht="147" customHeight="1">
      <c r="A24" s="581"/>
      <c r="B24" s="582"/>
      <c r="C24" s="172" t="s">
        <v>1458</v>
      </c>
      <c r="D24" s="420">
        <v>550000</v>
      </c>
      <c r="I24" s="421"/>
    </row>
    <row r="25" spans="1:4" ht="96" customHeight="1">
      <c r="A25" s="509"/>
      <c r="B25" s="585"/>
      <c r="C25" s="172" t="s">
        <v>1459</v>
      </c>
      <c r="D25" s="420">
        <v>134067</v>
      </c>
    </row>
    <row r="26" spans="1:4" ht="33" customHeight="1">
      <c r="A26" s="508">
        <v>6</v>
      </c>
      <c r="B26" s="572" t="s">
        <v>1286</v>
      </c>
      <c r="C26" s="246" t="s">
        <v>1284</v>
      </c>
      <c r="D26" s="420">
        <v>175000</v>
      </c>
    </row>
    <row r="27" spans="1:4" ht="31.5">
      <c r="A27" s="574"/>
      <c r="B27" s="586"/>
      <c r="C27" s="246" t="s">
        <v>1285</v>
      </c>
      <c r="D27" s="420">
        <v>72000</v>
      </c>
    </row>
    <row r="28" spans="1:4" ht="35.25" customHeight="1">
      <c r="A28" s="508">
        <v>7</v>
      </c>
      <c r="B28" s="572" t="s">
        <v>522</v>
      </c>
      <c r="C28" s="246" t="s">
        <v>1284</v>
      </c>
      <c r="D28" s="420">
        <v>685905.02</v>
      </c>
    </row>
    <row r="29" spans="1:4" ht="35.25" customHeight="1">
      <c r="A29" s="574"/>
      <c r="B29" s="586"/>
      <c r="C29" s="246" t="s">
        <v>1285</v>
      </c>
      <c r="D29" s="420">
        <v>204000</v>
      </c>
    </row>
    <row r="30" spans="1:4" ht="35.25" customHeight="1">
      <c r="A30" s="509"/>
      <c r="B30" s="585"/>
      <c r="C30" s="246" t="s">
        <v>1460</v>
      </c>
      <c r="D30" s="420">
        <v>397673</v>
      </c>
    </row>
    <row r="31" spans="1:4" ht="49.5" customHeight="1">
      <c r="A31" s="347">
        <v>8</v>
      </c>
      <c r="B31" s="419" t="s">
        <v>1287</v>
      </c>
      <c r="C31" s="246" t="s">
        <v>1285</v>
      </c>
      <c r="D31" s="420">
        <v>72000</v>
      </c>
    </row>
    <row r="32" spans="1:7" ht="35.25" customHeight="1">
      <c r="A32" s="508">
        <v>9</v>
      </c>
      <c r="B32" s="572" t="s">
        <v>1288</v>
      </c>
      <c r="C32" s="246" t="s">
        <v>1284</v>
      </c>
      <c r="D32" s="420">
        <v>140000</v>
      </c>
      <c r="F32" s="421"/>
      <c r="G32" s="421"/>
    </row>
    <row r="33" spans="1:6" ht="35.25" customHeight="1">
      <c r="A33" s="571"/>
      <c r="B33" s="573"/>
      <c r="C33" s="246" t="s">
        <v>1285</v>
      </c>
      <c r="D33" s="420">
        <v>72000</v>
      </c>
      <c r="F33" s="421"/>
    </row>
    <row r="34" spans="1:4" ht="32.25" customHeight="1">
      <c r="A34" s="347">
        <v>10</v>
      </c>
      <c r="B34" s="419" t="s">
        <v>525</v>
      </c>
      <c r="C34" s="246" t="s">
        <v>1285</v>
      </c>
      <c r="D34" s="420">
        <v>72000</v>
      </c>
    </row>
    <row r="35" spans="1:4" ht="34.5" customHeight="1">
      <c r="A35" s="347">
        <v>11</v>
      </c>
      <c r="B35" s="419" t="s">
        <v>526</v>
      </c>
      <c r="C35" s="246" t="s">
        <v>1285</v>
      </c>
      <c r="D35" s="420">
        <v>96000</v>
      </c>
    </row>
    <row r="36" spans="1:4" ht="33.75" customHeight="1">
      <c r="A36" s="508">
        <v>12</v>
      </c>
      <c r="B36" s="572" t="s">
        <v>527</v>
      </c>
      <c r="C36" s="246" t="s">
        <v>1284</v>
      </c>
      <c r="D36" s="420">
        <v>172000</v>
      </c>
    </row>
    <row r="37" spans="1:4" ht="34.5" customHeight="1">
      <c r="A37" s="574"/>
      <c r="B37" s="586"/>
      <c r="C37" s="246" t="s">
        <v>1285</v>
      </c>
      <c r="D37" s="420">
        <v>144000</v>
      </c>
    </row>
    <row r="38" spans="1:6" ht="33.75" customHeight="1">
      <c r="A38" s="508">
        <v>13</v>
      </c>
      <c r="B38" s="572" t="s">
        <v>528</v>
      </c>
      <c r="C38" s="246" t="s">
        <v>1284</v>
      </c>
      <c r="D38" s="420">
        <v>70000</v>
      </c>
      <c r="F38" s="245"/>
    </row>
    <row r="39" spans="1:4" ht="31.5" customHeight="1">
      <c r="A39" s="574"/>
      <c r="B39" s="586"/>
      <c r="C39" s="246" t="s">
        <v>1285</v>
      </c>
      <c r="D39" s="420">
        <v>96000</v>
      </c>
    </row>
    <row r="40" spans="1:4" ht="31.5" customHeight="1">
      <c r="A40" s="581"/>
      <c r="B40" s="582"/>
      <c r="C40" s="246" t="s">
        <v>1365</v>
      </c>
      <c r="D40" s="420">
        <v>170000</v>
      </c>
    </row>
    <row r="41" spans="1:4" ht="31.5" customHeight="1">
      <c r="A41" s="509"/>
      <c r="B41" s="585"/>
      <c r="C41" s="246" t="s">
        <v>1461</v>
      </c>
      <c r="D41" s="420">
        <v>137000</v>
      </c>
    </row>
    <row r="42" spans="1:6" ht="33" customHeight="1">
      <c r="A42" s="508">
        <v>14</v>
      </c>
      <c r="B42" s="572" t="s">
        <v>529</v>
      </c>
      <c r="C42" s="246" t="s">
        <v>1285</v>
      </c>
      <c r="D42" s="420">
        <v>72000</v>
      </c>
      <c r="F42" s="421"/>
    </row>
    <row r="43" spans="1:6" ht="36.75" customHeight="1">
      <c r="A43" s="574"/>
      <c r="B43" s="586"/>
      <c r="C43" s="246" t="s">
        <v>1289</v>
      </c>
      <c r="D43" s="420">
        <v>680000</v>
      </c>
      <c r="F43" s="421"/>
    </row>
    <row r="44" spans="1:6" ht="36.75" customHeight="1">
      <c r="A44" s="509"/>
      <c r="B44" s="585"/>
      <c r="C44" s="246" t="s">
        <v>1366</v>
      </c>
      <c r="D44" s="420">
        <v>314084</v>
      </c>
      <c r="F44" s="421"/>
    </row>
    <row r="45" spans="1:7" ht="35.25" customHeight="1">
      <c r="A45" s="347">
        <v>15</v>
      </c>
      <c r="B45" s="419" t="s">
        <v>1290</v>
      </c>
      <c r="C45" s="246" t="s">
        <v>1285</v>
      </c>
      <c r="D45" s="420">
        <v>72000</v>
      </c>
      <c r="G45" s="418"/>
    </row>
    <row r="46" spans="1:4" ht="46.5" customHeight="1">
      <c r="A46" s="347">
        <v>16</v>
      </c>
      <c r="B46" s="419" t="s">
        <v>1291</v>
      </c>
      <c r="C46" s="246" t="s">
        <v>1285</v>
      </c>
      <c r="D46" s="420">
        <v>72000</v>
      </c>
    </row>
    <row r="47" spans="1:6" ht="126">
      <c r="A47" s="508">
        <v>17</v>
      </c>
      <c r="B47" s="583" t="s">
        <v>882</v>
      </c>
      <c r="C47" s="242" t="s">
        <v>1462</v>
      </c>
      <c r="D47" s="344">
        <v>5300000</v>
      </c>
      <c r="F47" s="421"/>
    </row>
    <row r="48" spans="1:6" ht="94.5">
      <c r="A48" s="574"/>
      <c r="B48" s="584"/>
      <c r="C48" s="242" t="s">
        <v>1463</v>
      </c>
      <c r="D48" s="344">
        <v>1657000</v>
      </c>
      <c r="F48" s="421"/>
    </row>
    <row r="49" spans="1:6" ht="157.5">
      <c r="A49" s="574"/>
      <c r="B49" s="584"/>
      <c r="C49" s="172" t="s">
        <v>1464</v>
      </c>
      <c r="D49" s="420">
        <v>500000</v>
      </c>
      <c r="F49" s="421"/>
    </row>
    <row r="50" spans="1:6" ht="94.5">
      <c r="A50" s="574"/>
      <c r="B50" s="584"/>
      <c r="C50" s="242" t="s">
        <v>1465</v>
      </c>
      <c r="D50" s="420">
        <v>157000</v>
      </c>
      <c r="F50" s="421"/>
    </row>
    <row r="51" spans="1:4" ht="47.25">
      <c r="A51" s="574"/>
      <c r="B51" s="584"/>
      <c r="C51" s="172" t="s">
        <v>1292</v>
      </c>
      <c r="D51" s="420">
        <v>38000000</v>
      </c>
    </row>
    <row r="52" spans="1:4" ht="33.75" customHeight="1">
      <c r="A52" s="581"/>
      <c r="B52" s="582"/>
      <c r="C52" s="172" t="s">
        <v>1367</v>
      </c>
      <c r="D52" s="420">
        <v>21000000</v>
      </c>
    </row>
    <row r="53" spans="1:4" ht="66.75" customHeight="1">
      <c r="A53" s="581"/>
      <c r="B53" s="582"/>
      <c r="C53" s="204" t="s">
        <v>1466</v>
      </c>
      <c r="D53" s="420">
        <v>2329.7</v>
      </c>
    </row>
    <row r="54" spans="1:4" ht="33.75" customHeight="1">
      <c r="A54" s="581"/>
      <c r="B54" s="582"/>
      <c r="C54" s="172" t="s">
        <v>1467</v>
      </c>
      <c r="D54" s="420">
        <v>700000</v>
      </c>
    </row>
    <row r="55" spans="1:4" ht="65.25" customHeight="1">
      <c r="A55" s="509"/>
      <c r="B55" s="585"/>
      <c r="C55" s="172" t="s">
        <v>1468</v>
      </c>
      <c r="D55" s="420">
        <v>3000000</v>
      </c>
    </row>
    <row r="56" spans="1:4" ht="15.75">
      <c r="A56" s="241"/>
      <c r="B56" s="244" t="s">
        <v>122</v>
      </c>
      <c r="C56" s="244"/>
      <c r="D56" s="424">
        <f>D51+D47+D42+D36+D28+D20+D18+D16+D14+D43+D38+D37+D35+D34+D32+D29+D26+D22+D21+D19+D17+D46+D45+D31+D27+D39+D23+D33+D52+D15+D44+D40+D49+D55+D54+D48+D50++D41+D30+D25+D24+D53</f>
        <v>76107856.44000001</v>
      </c>
    </row>
    <row r="59" spans="1:4" ht="15.75">
      <c r="A59" s="587" t="s">
        <v>1402</v>
      </c>
      <c r="B59" s="524"/>
      <c r="C59" s="524"/>
      <c r="D59" s="524"/>
    </row>
    <row r="62" ht="15.75">
      <c r="D62" s="426"/>
    </row>
  </sheetData>
  <sheetProtection/>
  <mergeCells count="38">
    <mergeCell ref="A59:D59"/>
    <mergeCell ref="B36:B37"/>
    <mergeCell ref="A38:A41"/>
    <mergeCell ref="B38:B41"/>
    <mergeCell ref="A42:A44"/>
    <mergeCell ref="B42:B44"/>
    <mergeCell ref="A47:A55"/>
    <mergeCell ref="B47:B55"/>
    <mergeCell ref="A20:A21"/>
    <mergeCell ref="B20:B21"/>
    <mergeCell ref="A22:A25"/>
    <mergeCell ref="B22:B25"/>
    <mergeCell ref="A28:A30"/>
    <mergeCell ref="B28:B30"/>
    <mergeCell ref="B26:B27"/>
    <mergeCell ref="D12:D13"/>
    <mergeCell ref="A14:A15"/>
    <mergeCell ref="B14:B15"/>
    <mergeCell ref="A16:A17"/>
    <mergeCell ref="B16:B17"/>
    <mergeCell ref="A18:A19"/>
    <mergeCell ref="B18:B19"/>
    <mergeCell ref="A1:D1"/>
    <mergeCell ref="A2:D2"/>
    <mergeCell ref="A3:D3"/>
    <mergeCell ref="A4:D4"/>
    <mergeCell ref="A5:D5"/>
    <mergeCell ref="A8:D8"/>
    <mergeCell ref="A6:D6"/>
    <mergeCell ref="A32:A33"/>
    <mergeCell ref="B32:B33"/>
    <mergeCell ref="A36:A37"/>
    <mergeCell ref="A7:D7"/>
    <mergeCell ref="A26:A27"/>
    <mergeCell ref="A10:D10"/>
    <mergeCell ref="A12:A13"/>
    <mergeCell ref="B12:B13"/>
    <mergeCell ref="C12:C1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4"/>
  <sheetViews>
    <sheetView zoomScalePageLayoutView="0" workbookViewId="0" topLeftCell="A1">
      <selection activeCell="A8" sqref="A8:C8"/>
    </sheetView>
  </sheetViews>
  <sheetFormatPr defaultColWidth="9.00390625" defaultRowHeight="12.75"/>
  <cols>
    <col min="1" max="1" width="3.625" style="10" customWidth="1"/>
    <col min="2" max="2" width="61.00390625" style="10" customWidth="1"/>
    <col min="3" max="3" width="17.25390625" style="10" customWidth="1"/>
    <col min="4" max="4" width="9.125" style="10" customWidth="1"/>
    <col min="5" max="6" width="11.25390625" style="10" bestFit="1" customWidth="1"/>
    <col min="7" max="7" width="9.125" style="10" customWidth="1"/>
    <col min="8" max="8" width="11.25390625" style="10" bestFit="1" customWidth="1"/>
    <col min="9" max="16384" width="9.125" style="10" customWidth="1"/>
  </cols>
  <sheetData>
    <row r="1" spans="1:3" s="75" customFormat="1" ht="15">
      <c r="A1" s="492" t="s">
        <v>1293</v>
      </c>
      <c r="B1" s="492"/>
      <c r="C1" s="492"/>
    </row>
    <row r="2" spans="1:3" s="75" customFormat="1" ht="15">
      <c r="A2" s="492" t="s">
        <v>1294</v>
      </c>
      <c r="B2" s="492"/>
      <c r="C2" s="492"/>
    </row>
    <row r="3" spans="1:3" s="75" customFormat="1" ht="15">
      <c r="A3" s="492" t="s">
        <v>1295</v>
      </c>
      <c r="B3" s="492"/>
      <c r="C3" s="492"/>
    </row>
    <row r="4" spans="1:3" s="75" customFormat="1" ht="15">
      <c r="A4" s="492" t="s">
        <v>1296</v>
      </c>
      <c r="B4" s="492"/>
      <c r="C4" s="492"/>
    </row>
    <row r="5" spans="1:3" s="75" customFormat="1" ht="15">
      <c r="A5" s="492" t="s">
        <v>1297</v>
      </c>
      <c r="B5" s="492"/>
      <c r="C5" s="492"/>
    </row>
    <row r="6" spans="1:3" s="75" customFormat="1" ht="15" customHeight="1">
      <c r="A6" s="492" t="s">
        <v>1368</v>
      </c>
      <c r="B6" s="497"/>
      <c r="C6" s="497"/>
    </row>
    <row r="7" spans="1:3" s="75" customFormat="1" ht="15">
      <c r="A7" s="492" t="s">
        <v>1473</v>
      </c>
      <c r="B7" s="480"/>
      <c r="C7" s="480"/>
    </row>
    <row r="8" spans="1:3" s="75" customFormat="1" ht="15">
      <c r="A8" s="492" t="s">
        <v>1509</v>
      </c>
      <c r="B8" s="480"/>
      <c r="C8" s="480"/>
    </row>
    <row r="9" spans="1:3" s="75" customFormat="1" ht="15">
      <c r="A9" s="12"/>
      <c r="B9" s="199"/>
      <c r="C9" s="199"/>
    </row>
    <row r="10" spans="1:3" s="75" customFormat="1" ht="15">
      <c r="A10" s="12"/>
      <c r="B10" s="12"/>
      <c r="C10" s="12"/>
    </row>
    <row r="11" spans="1:4" ht="66.75" customHeight="1">
      <c r="A11" s="498" t="s">
        <v>1298</v>
      </c>
      <c r="B11" s="511"/>
      <c r="C11" s="511"/>
      <c r="D11" s="249"/>
    </row>
    <row r="12" spans="1:4" ht="10.5" customHeight="1">
      <c r="A12" s="335"/>
      <c r="B12" s="83"/>
      <c r="C12" s="83"/>
      <c r="D12" s="54"/>
    </row>
    <row r="13" spans="1:4" ht="18" customHeight="1">
      <c r="A13" s="54"/>
      <c r="B13" s="54"/>
      <c r="C13" s="54"/>
      <c r="D13" s="54"/>
    </row>
    <row r="14" spans="1:3" ht="39.75" customHeight="1">
      <c r="A14" s="74" t="s">
        <v>395</v>
      </c>
      <c r="B14" s="74" t="s">
        <v>8</v>
      </c>
      <c r="C14" s="74" t="s">
        <v>1369</v>
      </c>
    </row>
    <row r="15" spans="1:3" ht="19.5" customHeight="1">
      <c r="A15" s="74">
        <v>1</v>
      </c>
      <c r="B15" s="72" t="s">
        <v>516</v>
      </c>
      <c r="C15" s="260">
        <v>438000</v>
      </c>
    </row>
    <row r="16" spans="1:3" ht="18.75" customHeight="1">
      <c r="A16" s="74">
        <v>2</v>
      </c>
      <c r="B16" s="72" t="s">
        <v>517</v>
      </c>
      <c r="C16" s="260">
        <v>245000</v>
      </c>
    </row>
    <row r="17" spans="1:3" ht="18.75" customHeight="1">
      <c r="A17" s="74">
        <v>3</v>
      </c>
      <c r="B17" s="72" t="s">
        <v>518</v>
      </c>
      <c r="C17" s="260">
        <v>443000</v>
      </c>
    </row>
    <row r="18" spans="1:3" ht="18" customHeight="1">
      <c r="A18" s="336">
        <v>4</v>
      </c>
      <c r="B18" s="72" t="s">
        <v>1302</v>
      </c>
      <c r="C18" s="254">
        <v>375000</v>
      </c>
    </row>
    <row r="19" spans="1:3" ht="18" customHeight="1">
      <c r="A19" s="336">
        <v>5</v>
      </c>
      <c r="B19" s="72" t="s">
        <v>1304</v>
      </c>
      <c r="C19" s="254">
        <v>233000</v>
      </c>
    </row>
    <row r="20" spans="1:3" ht="18" customHeight="1">
      <c r="A20" s="336">
        <v>6</v>
      </c>
      <c r="B20" s="72" t="s">
        <v>1370</v>
      </c>
      <c r="C20" s="254">
        <v>229000</v>
      </c>
    </row>
    <row r="21" spans="1:3" ht="18" customHeight="1">
      <c r="A21" s="336">
        <v>7</v>
      </c>
      <c r="B21" s="72" t="s">
        <v>1290</v>
      </c>
      <c r="C21" s="254">
        <v>255000</v>
      </c>
    </row>
    <row r="22" spans="1:5" ht="15.75">
      <c r="A22" s="74"/>
      <c r="B22" s="77" t="s">
        <v>122</v>
      </c>
      <c r="C22" s="337">
        <f>C18+C19+C20+C21+C17+C16+C15</f>
        <v>2218000</v>
      </c>
      <c r="E22" s="338"/>
    </row>
    <row r="23" spans="2:3" ht="15.75">
      <c r="B23" s="339"/>
      <c r="C23" s="339"/>
    </row>
    <row r="24" spans="1:3" ht="15.75">
      <c r="A24" s="522" t="s">
        <v>1371</v>
      </c>
      <c r="B24" s="522"/>
      <c r="C24" s="522"/>
    </row>
    <row r="25" ht="15" customHeight="1"/>
  </sheetData>
  <sheetProtection/>
  <mergeCells count="10">
    <mergeCell ref="A5:C5"/>
    <mergeCell ref="A6:C6"/>
    <mergeCell ref="A7:C7"/>
    <mergeCell ref="A11:C11"/>
    <mergeCell ref="A24:C24"/>
    <mergeCell ref="A1:C1"/>
    <mergeCell ref="A2:C2"/>
    <mergeCell ref="A3:C3"/>
    <mergeCell ref="A4:C4"/>
    <mergeCell ref="A8:C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4"/>
  <sheetViews>
    <sheetView zoomScalePageLayoutView="0" workbookViewId="0" topLeftCell="A1">
      <selection activeCell="A8" sqref="A8:D8"/>
    </sheetView>
  </sheetViews>
  <sheetFormatPr defaultColWidth="9.00390625" defaultRowHeight="12.75"/>
  <cols>
    <col min="1" max="1" width="3.625" style="428" customWidth="1"/>
    <col min="2" max="2" width="19.75390625" style="428" customWidth="1"/>
    <col min="3" max="3" width="49.00390625" style="428" customWidth="1"/>
    <col min="4" max="4" width="14.875" style="428" customWidth="1"/>
    <col min="5" max="5" width="9.125" style="428" customWidth="1"/>
    <col min="6" max="6" width="15.375" style="428" bestFit="1" customWidth="1"/>
    <col min="7" max="7" width="14.25390625" style="428" bestFit="1" customWidth="1"/>
    <col min="8" max="8" width="9.125" style="428" customWidth="1"/>
    <col min="9" max="9" width="11.25390625" style="428" bestFit="1" customWidth="1"/>
    <col min="10" max="16384" width="9.125" style="428" customWidth="1"/>
  </cols>
  <sheetData>
    <row r="1" spans="1:4" s="427" customFormat="1" ht="15">
      <c r="A1" s="589" t="s">
        <v>1299</v>
      </c>
      <c r="B1" s="589"/>
      <c r="C1" s="589"/>
      <c r="D1" s="589"/>
    </row>
    <row r="2" spans="1:4" s="427" customFormat="1" ht="15">
      <c r="A2" s="589" t="s">
        <v>1294</v>
      </c>
      <c r="B2" s="589"/>
      <c r="C2" s="589"/>
      <c r="D2" s="589"/>
    </row>
    <row r="3" spans="1:4" s="427" customFormat="1" ht="15">
      <c r="A3" s="589" t="s">
        <v>1295</v>
      </c>
      <c r="B3" s="589"/>
      <c r="C3" s="589"/>
      <c r="D3" s="589"/>
    </row>
    <row r="4" spans="1:4" s="427" customFormat="1" ht="15">
      <c r="A4" s="589" t="s">
        <v>1296</v>
      </c>
      <c r="B4" s="589"/>
      <c r="C4" s="589"/>
      <c r="D4" s="589"/>
    </row>
    <row r="5" spans="1:4" s="427" customFormat="1" ht="15">
      <c r="A5" s="589" t="s">
        <v>1297</v>
      </c>
      <c r="B5" s="589"/>
      <c r="C5" s="589"/>
      <c r="D5" s="589"/>
    </row>
    <row r="6" spans="1:4" s="427" customFormat="1" ht="15" customHeight="1">
      <c r="A6" s="589" t="s">
        <v>1368</v>
      </c>
      <c r="B6" s="480"/>
      <c r="C6" s="480"/>
      <c r="D6" s="480"/>
    </row>
    <row r="7" spans="1:4" s="427" customFormat="1" ht="15">
      <c r="A7" s="589" t="s">
        <v>1473</v>
      </c>
      <c r="B7" s="480"/>
      <c r="C7" s="480"/>
      <c r="D7" s="480"/>
    </row>
    <row r="8" spans="1:4" s="427" customFormat="1" ht="15">
      <c r="A8" s="589" t="s">
        <v>1509</v>
      </c>
      <c r="B8" s="480"/>
      <c r="C8" s="480"/>
      <c r="D8" s="480"/>
    </row>
    <row r="9" spans="1:4" s="427" customFormat="1" ht="15">
      <c r="A9" s="231"/>
      <c r="B9" s="231"/>
      <c r="C9" s="589"/>
      <c r="D9" s="589"/>
    </row>
    <row r="10" spans="1:4" ht="53.25" customHeight="1">
      <c r="A10" s="514" t="s">
        <v>1315</v>
      </c>
      <c r="B10" s="514"/>
      <c r="C10" s="514"/>
      <c r="D10" s="514"/>
    </row>
    <row r="11" spans="1:5" ht="10.5" customHeight="1">
      <c r="A11" s="429"/>
      <c r="B11" s="430"/>
      <c r="C11" s="430"/>
      <c r="D11" s="430"/>
      <c r="E11" s="216"/>
    </row>
    <row r="12" spans="1:5" ht="18" customHeight="1">
      <c r="A12" s="216"/>
      <c r="B12" s="216"/>
      <c r="C12" s="216"/>
      <c r="D12" s="207" t="s">
        <v>1300</v>
      </c>
      <c r="E12" s="216"/>
    </row>
    <row r="13" spans="1:4" ht="30" customHeight="1">
      <c r="A13" s="539" t="s">
        <v>395</v>
      </c>
      <c r="B13" s="539" t="s">
        <v>8</v>
      </c>
      <c r="C13" s="569" t="s">
        <v>1283</v>
      </c>
      <c r="D13" s="539" t="s">
        <v>376</v>
      </c>
    </row>
    <row r="14" spans="1:4" ht="20.25" customHeight="1">
      <c r="A14" s="539"/>
      <c r="B14" s="539"/>
      <c r="C14" s="588"/>
      <c r="D14" s="539"/>
    </row>
    <row r="15" spans="1:4" ht="79.5" customHeight="1">
      <c r="A15" s="431">
        <v>1</v>
      </c>
      <c r="B15" s="239" t="s">
        <v>518</v>
      </c>
      <c r="C15" s="432" t="s">
        <v>1301</v>
      </c>
      <c r="D15" s="413">
        <v>130000</v>
      </c>
    </row>
    <row r="16" spans="1:4" ht="82.5" customHeight="1">
      <c r="A16" s="431">
        <v>2</v>
      </c>
      <c r="B16" s="239" t="s">
        <v>1302</v>
      </c>
      <c r="C16" s="432" t="s">
        <v>1303</v>
      </c>
      <c r="D16" s="413">
        <v>250000</v>
      </c>
    </row>
    <row r="17" spans="1:4" ht="63.75" customHeight="1">
      <c r="A17" s="433">
        <v>3</v>
      </c>
      <c r="B17" s="239" t="s">
        <v>1304</v>
      </c>
      <c r="C17" s="432" t="s">
        <v>1305</v>
      </c>
      <c r="D17" s="413">
        <v>300000</v>
      </c>
    </row>
    <row r="18" spans="1:4" ht="81.75" customHeight="1">
      <c r="A18" s="433">
        <v>4</v>
      </c>
      <c r="B18" s="239" t="s">
        <v>1286</v>
      </c>
      <c r="C18" s="432" t="s">
        <v>1306</v>
      </c>
      <c r="D18" s="413">
        <v>180000</v>
      </c>
    </row>
    <row r="19" spans="1:7" ht="63.75" customHeight="1">
      <c r="A19" s="433">
        <v>5</v>
      </c>
      <c r="B19" s="239" t="s">
        <v>1307</v>
      </c>
      <c r="C19" s="432" t="s">
        <v>1308</v>
      </c>
      <c r="D19" s="413">
        <v>200000</v>
      </c>
      <c r="G19" s="434"/>
    </row>
    <row r="20" spans="1:7" ht="66.75" customHeight="1">
      <c r="A20" s="433">
        <v>6</v>
      </c>
      <c r="B20" s="419" t="s">
        <v>1287</v>
      </c>
      <c r="C20" s="432" t="s">
        <v>1309</v>
      </c>
      <c r="D20" s="413">
        <v>150000</v>
      </c>
      <c r="F20" s="435"/>
      <c r="G20" s="435"/>
    </row>
    <row r="21" spans="1:7" ht="66.75" customHeight="1">
      <c r="A21" s="433">
        <v>7</v>
      </c>
      <c r="B21" s="419" t="s">
        <v>1288</v>
      </c>
      <c r="C21" s="432" t="s">
        <v>1310</v>
      </c>
      <c r="D21" s="413">
        <v>250000</v>
      </c>
      <c r="F21" s="435"/>
      <c r="G21" s="435"/>
    </row>
    <row r="22" spans="1:7" ht="52.5" customHeight="1">
      <c r="A22" s="590">
        <v>8</v>
      </c>
      <c r="B22" s="572" t="s">
        <v>525</v>
      </c>
      <c r="C22" s="432" t="s">
        <v>1311</v>
      </c>
      <c r="D22" s="413">
        <v>200000</v>
      </c>
      <c r="F22" s="435"/>
      <c r="G22" s="435"/>
    </row>
    <row r="23" spans="1:7" ht="66.75" customHeight="1">
      <c r="A23" s="509"/>
      <c r="B23" s="585"/>
      <c r="C23" s="172" t="s">
        <v>1469</v>
      </c>
      <c r="D23" s="413">
        <v>200000</v>
      </c>
      <c r="F23" s="435"/>
      <c r="G23" s="435"/>
    </row>
    <row r="24" spans="1:7" ht="63" customHeight="1">
      <c r="A24" s="431">
        <v>9</v>
      </c>
      <c r="B24" s="239" t="s">
        <v>1312</v>
      </c>
      <c r="C24" s="432" t="s">
        <v>1313</v>
      </c>
      <c r="D24" s="413">
        <v>200000</v>
      </c>
      <c r="G24" s="435"/>
    </row>
    <row r="25" spans="1:7" ht="67.5" customHeight="1">
      <c r="A25" s="431">
        <v>10</v>
      </c>
      <c r="B25" s="239" t="s">
        <v>529</v>
      </c>
      <c r="C25" s="432" t="s">
        <v>1314</v>
      </c>
      <c r="D25" s="413">
        <v>220000</v>
      </c>
      <c r="F25" s="435"/>
      <c r="G25" s="435"/>
    </row>
    <row r="26" spans="1:7" ht="81" customHeight="1">
      <c r="A26" s="431">
        <v>11</v>
      </c>
      <c r="B26" s="239" t="s">
        <v>530</v>
      </c>
      <c r="C26" s="432" t="s">
        <v>1372</v>
      </c>
      <c r="D26" s="413">
        <v>150000</v>
      </c>
      <c r="F26" s="435"/>
      <c r="G26" s="435"/>
    </row>
    <row r="27" spans="1:7" ht="67.5" customHeight="1">
      <c r="A27" s="590">
        <v>12</v>
      </c>
      <c r="B27" s="572" t="s">
        <v>882</v>
      </c>
      <c r="C27" s="432" t="s">
        <v>1373</v>
      </c>
      <c r="D27" s="413">
        <v>400000</v>
      </c>
      <c r="F27" s="435"/>
      <c r="G27" s="435"/>
    </row>
    <row r="28" spans="1:7" ht="35.25" customHeight="1">
      <c r="A28" s="581"/>
      <c r="B28" s="582"/>
      <c r="C28" s="172" t="s">
        <v>1374</v>
      </c>
      <c r="D28" s="413">
        <v>12000000</v>
      </c>
      <c r="F28" s="435"/>
      <c r="G28" s="435"/>
    </row>
    <row r="29" spans="1:7" ht="50.25" customHeight="1">
      <c r="A29" s="581"/>
      <c r="B29" s="582"/>
      <c r="C29" s="204" t="s">
        <v>1466</v>
      </c>
      <c r="D29" s="413">
        <v>152983.64</v>
      </c>
      <c r="F29" s="435"/>
      <c r="G29" s="435"/>
    </row>
    <row r="30" spans="1:7" ht="51" customHeight="1">
      <c r="A30" s="581"/>
      <c r="B30" s="582"/>
      <c r="C30" s="172" t="s">
        <v>1375</v>
      </c>
      <c r="D30" s="413">
        <v>10037735.85</v>
      </c>
      <c r="F30" s="435"/>
      <c r="G30" s="435"/>
    </row>
    <row r="31" spans="1:7" ht="96.75" customHeight="1">
      <c r="A31" s="509"/>
      <c r="B31" s="585"/>
      <c r="C31" s="172" t="s">
        <v>1470</v>
      </c>
      <c r="D31" s="413">
        <v>300000</v>
      </c>
      <c r="F31" s="435"/>
      <c r="G31" s="435"/>
    </row>
    <row r="32" spans="1:6" ht="15.75">
      <c r="A32" s="235"/>
      <c r="B32" s="436" t="s">
        <v>122</v>
      </c>
      <c r="C32" s="436"/>
      <c r="D32" s="211">
        <f>D20+D25+D16+D15+D24+D22+D21+D19+D18+D17+D26+D27+D28+D30+D31+D23+D29</f>
        <v>25320719.490000002</v>
      </c>
      <c r="F32" s="435"/>
    </row>
    <row r="33" spans="2:4" ht="15.75">
      <c r="B33" s="437"/>
      <c r="C33" s="437"/>
      <c r="D33" s="438"/>
    </row>
    <row r="34" spans="1:4" ht="15.75">
      <c r="A34" s="515" t="s">
        <v>1376</v>
      </c>
      <c r="B34" s="515"/>
      <c r="C34" s="515"/>
      <c r="D34" s="515"/>
    </row>
    <row r="35" ht="15" customHeight="1"/>
  </sheetData>
  <sheetProtection/>
  <mergeCells count="19">
    <mergeCell ref="A22:A23"/>
    <mergeCell ref="B22:B23"/>
    <mergeCell ref="A27:A31"/>
    <mergeCell ref="B27:B31"/>
    <mergeCell ref="A34:D34"/>
    <mergeCell ref="A8:D8"/>
    <mergeCell ref="C9:D9"/>
    <mergeCell ref="A10:D10"/>
    <mergeCell ref="A13:A14"/>
    <mergeCell ref="B13:B14"/>
    <mergeCell ref="C13:C14"/>
    <mergeCell ref="D13:D14"/>
    <mergeCell ref="A7:D7"/>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4"/>
  <sheetViews>
    <sheetView zoomScalePageLayoutView="0" workbookViewId="0" topLeftCell="A1">
      <selection activeCell="A8" sqref="A8:F8"/>
    </sheetView>
  </sheetViews>
  <sheetFormatPr defaultColWidth="9.00390625" defaultRowHeight="12.75"/>
  <cols>
    <col min="1" max="1" width="3.75390625" style="230" customWidth="1"/>
    <col min="2" max="2" width="27.125" style="232" customWidth="1"/>
    <col min="3" max="3" width="15.625" style="232" customWidth="1"/>
    <col min="4" max="4" width="14.875" style="232" customWidth="1"/>
    <col min="5" max="5" width="14.25390625" style="232" customWidth="1"/>
    <col min="6" max="6" width="13.125" style="232" customWidth="1"/>
    <col min="7" max="7" width="12.125" style="232" customWidth="1"/>
    <col min="8" max="16384" width="9.125" style="232" customWidth="1"/>
  </cols>
  <sheetData>
    <row r="1" spans="1:6" s="202" customFormat="1" ht="15">
      <c r="A1" s="502" t="s">
        <v>1377</v>
      </c>
      <c r="B1" s="502"/>
      <c r="C1" s="502"/>
      <c r="D1" s="502"/>
      <c r="E1" s="502"/>
      <c r="F1" s="502"/>
    </row>
    <row r="2" spans="1:6" s="202" customFormat="1" ht="15">
      <c r="A2" s="502" t="s">
        <v>162</v>
      </c>
      <c r="B2" s="502"/>
      <c r="C2" s="502"/>
      <c r="D2" s="502"/>
      <c r="E2" s="502"/>
      <c r="F2" s="502"/>
    </row>
    <row r="3" spans="1:6" s="202" customFormat="1" ht="15">
      <c r="A3" s="502" t="s">
        <v>161</v>
      </c>
      <c r="B3" s="502"/>
      <c r="C3" s="502"/>
      <c r="D3" s="502"/>
      <c r="E3" s="502"/>
      <c r="F3" s="502"/>
    </row>
    <row r="4" spans="1:6" s="202" customFormat="1" ht="15">
      <c r="A4" s="502" t="s">
        <v>160</v>
      </c>
      <c r="B4" s="502"/>
      <c r="C4" s="502"/>
      <c r="D4" s="502"/>
      <c r="E4" s="502"/>
      <c r="F4" s="502"/>
    </row>
    <row r="5" spans="1:6" s="202" customFormat="1" ht="15">
      <c r="A5" s="502" t="s">
        <v>1275</v>
      </c>
      <c r="B5" s="502"/>
      <c r="C5" s="502"/>
      <c r="D5" s="502"/>
      <c r="E5" s="502"/>
      <c r="F5" s="502"/>
    </row>
    <row r="6" spans="1:6" s="202" customFormat="1" ht="15">
      <c r="A6" s="502" t="s">
        <v>1364</v>
      </c>
      <c r="B6" s="502"/>
      <c r="C6" s="502"/>
      <c r="D6" s="502"/>
      <c r="E6" s="502"/>
      <c r="F6" s="502"/>
    </row>
    <row r="7" spans="1:6" s="202" customFormat="1" ht="15">
      <c r="A7" s="502" t="s">
        <v>1471</v>
      </c>
      <c r="B7" s="441"/>
      <c r="C7" s="441"/>
      <c r="D7" s="441"/>
      <c r="E7" s="441"/>
      <c r="F7" s="441"/>
    </row>
    <row r="8" spans="1:6" s="202" customFormat="1" ht="15">
      <c r="A8" s="502" t="s">
        <v>1503</v>
      </c>
      <c r="B8" s="441"/>
      <c r="C8" s="441"/>
      <c r="D8" s="441"/>
      <c r="E8" s="441"/>
      <c r="F8" s="441"/>
    </row>
    <row r="9" spans="1:6" s="202" customFormat="1" ht="15">
      <c r="A9" s="201"/>
      <c r="B9" s="102"/>
      <c r="C9" s="102"/>
      <c r="D9" s="102"/>
      <c r="E9" s="102"/>
      <c r="F9" s="102"/>
    </row>
    <row r="10" spans="2:7" ht="15.75">
      <c r="B10" s="231"/>
      <c r="C10" s="231"/>
      <c r="D10" s="231"/>
      <c r="E10" s="231"/>
      <c r="F10" s="199"/>
      <c r="G10" s="102"/>
    </row>
    <row r="11" spans="1:7" ht="96" customHeight="1">
      <c r="A11" s="514" t="s">
        <v>1378</v>
      </c>
      <c r="B11" s="514"/>
      <c r="C11" s="514"/>
      <c r="D11" s="514"/>
      <c r="E11" s="514"/>
      <c r="F11" s="514"/>
      <c r="G11" s="233"/>
    </row>
    <row r="12" spans="1:7" ht="17.25" customHeight="1">
      <c r="A12" s="233"/>
      <c r="B12" s="233"/>
      <c r="C12" s="233"/>
      <c r="D12" s="233"/>
      <c r="E12" s="233"/>
      <c r="F12" s="233"/>
      <c r="G12" s="233"/>
    </row>
    <row r="13" spans="1:7" ht="18" customHeight="1" thickBot="1">
      <c r="A13" s="233"/>
      <c r="B13" s="233"/>
      <c r="C13" s="233"/>
      <c r="D13" s="233"/>
      <c r="E13" s="233"/>
      <c r="F13" s="234" t="s">
        <v>1200</v>
      </c>
      <c r="G13" s="233"/>
    </row>
    <row r="14" spans="1:6" ht="21.75" customHeight="1">
      <c r="A14" s="566" t="s">
        <v>395</v>
      </c>
      <c r="B14" s="568" t="s">
        <v>8</v>
      </c>
      <c r="C14" s="568" t="s">
        <v>376</v>
      </c>
      <c r="D14" s="565" t="s">
        <v>771</v>
      </c>
      <c r="E14" s="549"/>
      <c r="F14" s="550"/>
    </row>
    <row r="15" spans="1:6" ht="51.75" customHeight="1" thickBot="1">
      <c r="A15" s="575"/>
      <c r="B15" s="591"/>
      <c r="C15" s="592"/>
      <c r="D15" s="84" t="s">
        <v>885</v>
      </c>
      <c r="E15" s="340" t="s">
        <v>772</v>
      </c>
      <c r="F15" s="341" t="s">
        <v>773</v>
      </c>
    </row>
    <row r="16" spans="1:6" ht="33" customHeight="1">
      <c r="A16" s="235">
        <v>1</v>
      </c>
      <c r="B16" s="242" t="s">
        <v>1379</v>
      </c>
      <c r="C16" s="342">
        <f>E16+F16+D16</f>
        <v>1735668</v>
      </c>
      <c r="D16" s="343">
        <v>1157180.38</v>
      </c>
      <c r="E16" s="343">
        <v>24774.67</v>
      </c>
      <c r="F16" s="343">
        <v>553712.95</v>
      </c>
    </row>
    <row r="17" spans="1:6" ht="33" customHeight="1">
      <c r="A17" s="235">
        <v>2</v>
      </c>
      <c r="B17" s="239" t="s">
        <v>1380</v>
      </c>
      <c r="C17" s="342">
        <f>E17+F17+D17</f>
        <v>1536330.2</v>
      </c>
      <c r="D17" s="343">
        <v>1033839.6</v>
      </c>
      <c r="E17" s="343">
        <v>22134.01</v>
      </c>
      <c r="F17" s="343">
        <v>480356.59</v>
      </c>
    </row>
    <row r="18" spans="1:6" ht="31.5">
      <c r="A18" s="241">
        <v>3</v>
      </c>
      <c r="B18" s="239" t="s">
        <v>529</v>
      </c>
      <c r="C18" s="342">
        <f>E18+F18+D18</f>
        <v>2277142.52</v>
      </c>
      <c r="D18" s="342">
        <v>1268639.2</v>
      </c>
      <c r="E18" s="342">
        <v>27160.96</v>
      </c>
      <c r="F18" s="344">
        <v>981342.36</v>
      </c>
    </row>
    <row r="19" spans="1:6" ht="15.75">
      <c r="A19" s="241"/>
      <c r="B19" s="244" t="s">
        <v>122</v>
      </c>
      <c r="C19" s="290">
        <f>C18+C16+C17</f>
        <v>5549140.72</v>
      </c>
      <c r="D19" s="290">
        <f>D18+D16+D17</f>
        <v>3459659.18</v>
      </c>
      <c r="E19" s="290">
        <f>E18+E16+E17</f>
        <v>74069.64</v>
      </c>
      <c r="F19" s="290">
        <f>F18+F16+F17</f>
        <v>2015411.9000000001</v>
      </c>
    </row>
    <row r="22" spans="1:8" ht="15.75">
      <c r="A22" s="523" t="s">
        <v>1381</v>
      </c>
      <c r="B22" s="540"/>
      <c r="C22" s="540"/>
      <c r="D22" s="540"/>
      <c r="E22" s="540"/>
      <c r="F22" s="540"/>
      <c r="H22" s="245"/>
    </row>
    <row r="24" ht="15.75">
      <c r="E24" s="418"/>
    </row>
  </sheetData>
  <sheetProtection/>
  <mergeCells count="14">
    <mergeCell ref="B14:B15"/>
    <mergeCell ref="C14:C15"/>
    <mergeCell ref="D14:F14"/>
    <mergeCell ref="A22:F22"/>
    <mergeCell ref="A7:F7"/>
    <mergeCell ref="A8:F8"/>
    <mergeCell ref="A11:F11"/>
    <mergeCell ref="A14:A15"/>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E23" sqref="E23"/>
    </sheetView>
  </sheetViews>
  <sheetFormatPr defaultColWidth="9.00390625" defaultRowHeight="12.75"/>
  <cols>
    <col min="1" max="1" width="3.625" style="428" customWidth="1"/>
    <col min="2" max="2" width="61.00390625" style="428" customWidth="1"/>
    <col min="3" max="3" width="17.25390625" style="428" customWidth="1"/>
    <col min="4" max="4" width="9.125" style="428" customWidth="1"/>
    <col min="5" max="6" width="11.25390625" style="428" bestFit="1" customWidth="1"/>
    <col min="7" max="7" width="9.125" style="428" customWidth="1"/>
    <col min="8" max="8" width="11.25390625" style="428" bestFit="1" customWidth="1"/>
    <col min="9" max="16384" width="9.125" style="428" customWidth="1"/>
  </cols>
  <sheetData>
    <row r="1" spans="1:3" s="427" customFormat="1" ht="15">
      <c r="A1" s="589" t="s">
        <v>1472</v>
      </c>
      <c r="B1" s="589"/>
      <c r="C1" s="589"/>
    </row>
    <row r="2" spans="1:3" s="427" customFormat="1" ht="15">
      <c r="A2" s="589" t="s">
        <v>1294</v>
      </c>
      <c r="B2" s="589"/>
      <c r="C2" s="589"/>
    </row>
    <row r="3" spans="1:3" s="427" customFormat="1" ht="15">
      <c r="A3" s="589" t="s">
        <v>1295</v>
      </c>
      <c r="B3" s="589"/>
      <c r="C3" s="589"/>
    </row>
    <row r="4" spans="1:3" s="427" customFormat="1" ht="15">
      <c r="A4" s="589" t="s">
        <v>1296</v>
      </c>
      <c r="B4" s="589"/>
      <c r="C4" s="589"/>
    </row>
    <row r="5" spans="1:3" s="427" customFormat="1" ht="15">
      <c r="A5" s="589" t="s">
        <v>1297</v>
      </c>
      <c r="B5" s="480"/>
      <c r="C5" s="480"/>
    </row>
    <row r="6" spans="1:3" s="427" customFormat="1" ht="15">
      <c r="A6" s="589" t="s">
        <v>1368</v>
      </c>
      <c r="B6" s="480"/>
      <c r="C6" s="480"/>
    </row>
    <row r="7" spans="1:3" s="427" customFormat="1" ht="15">
      <c r="A7" s="589" t="s">
        <v>1473</v>
      </c>
      <c r="B7" s="589"/>
      <c r="C7" s="589"/>
    </row>
    <row r="8" spans="1:3" s="427" customFormat="1" ht="15">
      <c r="A8" s="589" t="s">
        <v>1510</v>
      </c>
      <c r="B8" s="480"/>
      <c r="C8" s="480"/>
    </row>
    <row r="9" spans="1:3" s="427" customFormat="1" ht="15">
      <c r="A9" s="231"/>
      <c r="B9" s="199"/>
      <c r="C9" s="199"/>
    </row>
    <row r="10" spans="1:3" s="427" customFormat="1" ht="15">
      <c r="A10" s="231"/>
      <c r="B10" s="231"/>
      <c r="C10" s="231"/>
    </row>
    <row r="11" spans="1:4" ht="66.75" customHeight="1">
      <c r="A11" s="514" t="s">
        <v>1474</v>
      </c>
      <c r="B11" s="510"/>
      <c r="C11" s="510"/>
      <c r="D11" s="348"/>
    </row>
    <row r="12" spans="1:4" ht="10.5" customHeight="1">
      <c r="A12" s="429"/>
      <c r="B12" s="430"/>
      <c r="C12" s="430"/>
      <c r="D12" s="216"/>
    </row>
    <row r="13" spans="1:4" ht="18" customHeight="1">
      <c r="A13" s="216"/>
      <c r="B13" s="216"/>
      <c r="C13" s="216"/>
      <c r="D13" s="216"/>
    </row>
    <row r="14" spans="1:3" ht="39.75" customHeight="1">
      <c r="A14" s="235" t="s">
        <v>395</v>
      </c>
      <c r="B14" s="235" t="s">
        <v>8</v>
      </c>
      <c r="C14" s="235" t="s">
        <v>1369</v>
      </c>
    </row>
    <row r="15" spans="1:3" ht="19.5" customHeight="1">
      <c r="A15" s="235">
        <v>1</v>
      </c>
      <c r="B15" s="239" t="s">
        <v>1302</v>
      </c>
      <c r="C15" s="284">
        <v>293715.79</v>
      </c>
    </row>
    <row r="16" spans="1:3" ht="18.75" customHeight="1">
      <c r="A16" s="235">
        <v>2</v>
      </c>
      <c r="B16" s="239" t="s">
        <v>1286</v>
      </c>
      <c r="C16" s="284">
        <v>243940.03</v>
      </c>
    </row>
    <row r="17" spans="1:3" ht="18.75" customHeight="1">
      <c r="A17" s="235">
        <v>3</v>
      </c>
      <c r="B17" s="239" t="s">
        <v>525</v>
      </c>
      <c r="C17" s="284">
        <v>256300</v>
      </c>
    </row>
    <row r="18" spans="1:3" ht="18" customHeight="1">
      <c r="A18" s="431">
        <v>4</v>
      </c>
      <c r="B18" s="239" t="s">
        <v>526</v>
      </c>
      <c r="C18" s="284">
        <v>300000</v>
      </c>
    </row>
    <row r="19" spans="1:3" ht="18" customHeight="1">
      <c r="A19" s="431">
        <v>5</v>
      </c>
      <c r="B19" s="239" t="s">
        <v>528</v>
      </c>
      <c r="C19" s="284">
        <v>300000</v>
      </c>
    </row>
    <row r="20" spans="1:3" ht="18" customHeight="1">
      <c r="A20" s="431">
        <v>6</v>
      </c>
      <c r="B20" s="239" t="s">
        <v>1475</v>
      </c>
      <c r="C20" s="284">
        <v>300000</v>
      </c>
    </row>
    <row r="21" spans="1:5" ht="15.75">
      <c r="A21" s="235"/>
      <c r="B21" s="436" t="s">
        <v>122</v>
      </c>
      <c r="C21" s="439">
        <f>C18+C19+C20+C17+C16+C15</f>
        <v>1693955.82</v>
      </c>
      <c r="E21" s="435"/>
    </row>
    <row r="22" spans="2:3" ht="15.75">
      <c r="B22" s="437"/>
      <c r="C22" s="437"/>
    </row>
    <row r="23" spans="1:3" ht="15.75">
      <c r="A23" s="515" t="s">
        <v>1371</v>
      </c>
      <c r="B23" s="515"/>
      <c r="C23" s="515"/>
    </row>
    <row r="24" ht="15" customHeight="1"/>
    <row r="25" ht="15.75">
      <c r="C25" s="434"/>
    </row>
  </sheetData>
  <sheetProtection/>
  <mergeCells count="10">
    <mergeCell ref="A7:C7"/>
    <mergeCell ref="A8:C8"/>
    <mergeCell ref="A11:C11"/>
    <mergeCell ref="A23:C23"/>
    <mergeCell ref="A1:C1"/>
    <mergeCell ref="A2:C2"/>
    <mergeCell ref="A3:C3"/>
    <mergeCell ref="A4:C4"/>
    <mergeCell ref="A5:C5"/>
    <mergeCell ref="A6:C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F114"/>
  <sheetViews>
    <sheetView view="pageBreakPreview" zoomScaleSheetLayoutView="100" zoomScalePageLayoutView="0" workbookViewId="0" topLeftCell="A1">
      <selection activeCell="A8" sqref="A8:C8"/>
    </sheetView>
  </sheetViews>
  <sheetFormatPr defaultColWidth="9.00390625" defaultRowHeight="12.75"/>
  <cols>
    <col min="1" max="1" width="6.75390625" style="140" customWidth="1"/>
    <col min="2" max="2" width="27.00390625" style="114" customWidth="1"/>
    <col min="3" max="3" width="65.00390625" style="138" customWidth="1"/>
    <col min="4" max="4" width="28.125" style="138" customWidth="1"/>
    <col min="5" max="5" width="112.25390625" style="138" customWidth="1"/>
    <col min="6" max="16384" width="9.125" style="138" customWidth="1"/>
  </cols>
  <sheetData>
    <row r="1" spans="1:3" ht="15">
      <c r="A1" s="445" t="s">
        <v>1219</v>
      </c>
      <c r="B1" s="445"/>
      <c r="C1" s="445"/>
    </row>
    <row r="2" spans="1:3" ht="15">
      <c r="A2" s="445" t="s">
        <v>1218</v>
      </c>
      <c r="B2" s="445"/>
      <c r="C2" s="445"/>
    </row>
    <row r="3" spans="1:3" ht="15">
      <c r="A3" s="445" t="s">
        <v>1220</v>
      </c>
      <c r="B3" s="445"/>
      <c r="C3" s="445"/>
    </row>
    <row r="4" spans="1:3" ht="15">
      <c r="A4" s="445" t="s">
        <v>1221</v>
      </c>
      <c r="B4" s="445"/>
      <c r="C4" s="445"/>
    </row>
    <row r="5" spans="1:3" ht="15">
      <c r="A5" s="445" t="s">
        <v>1222</v>
      </c>
      <c r="B5" s="445"/>
      <c r="C5" s="445"/>
    </row>
    <row r="6" spans="1:3" ht="15">
      <c r="A6" s="445" t="s">
        <v>1383</v>
      </c>
      <c r="B6" s="458"/>
      <c r="C6" s="458"/>
    </row>
    <row r="7" spans="1:3" ht="15">
      <c r="A7" s="445" t="s">
        <v>1484</v>
      </c>
      <c r="B7" s="458"/>
      <c r="C7" s="458"/>
    </row>
    <row r="8" spans="1:3" ht="15">
      <c r="A8" s="445" t="s">
        <v>1489</v>
      </c>
      <c r="B8" s="458"/>
      <c r="C8" s="458"/>
    </row>
    <row r="9" spans="1:3" ht="15">
      <c r="A9" s="114"/>
      <c r="B9" s="350"/>
      <c r="C9" s="350"/>
    </row>
    <row r="11" spans="1:3" ht="35.25" customHeight="1">
      <c r="A11" s="455" t="s">
        <v>1047</v>
      </c>
      <c r="B11" s="456"/>
      <c r="C11" s="456"/>
    </row>
    <row r="12" spans="2:3" ht="15">
      <c r="B12" s="142"/>
      <c r="C12" s="143"/>
    </row>
    <row r="13" spans="1:3" ht="15">
      <c r="A13" s="457" t="s">
        <v>1048</v>
      </c>
      <c r="B13" s="457"/>
      <c r="C13" s="459" t="s">
        <v>391</v>
      </c>
    </row>
    <row r="14" spans="1:3" ht="75">
      <c r="A14" s="145" t="s">
        <v>1049</v>
      </c>
      <c r="B14" s="144" t="s">
        <v>1050</v>
      </c>
      <c r="C14" s="460"/>
    </row>
    <row r="15" spans="1:3" s="140" customFormat="1" ht="15">
      <c r="A15" s="144">
        <v>1</v>
      </c>
      <c r="B15" s="144">
        <v>2</v>
      </c>
      <c r="C15" s="144">
        <v>3</v>
      </c>
    </row>
    <row r="16" spans="1:3" ht="28.5">
      <c r="A16" s="147">
        <v>706</v>
      </c>
      <c r="B16" s="148"/>
      <c r="C16" s="148" t="s">
        <v>898</v>
      </c>
    </row>
    <row r="17" spans="1:3" ht="30">
      <c r="A17" s="144">
        <v>706</v>
      </c>
      <c r="B17" s="149" t="s">
        <v>534</v>
      </c>
      <c r="C17" s="150" t="s">
        <v>128</v>
      </c>
    </row>
    <row r="18" spans="1:3" ht="90">
      <c r="A18" s="144">
        <v>706</v>
      </c>
      <c r="B18" s="149" t="s">
        <v>1051</v>
      </c>
      <c r="C18" s="150" t="s">
        <v>1052</v>
      </c>
    </row>
    <row r="19" spans="1:3" ht="75">
      <c r="A19" s="144">
        <v>706</v>
      </c>
      <c r="B19" s="149" t="s">
        <v>408</v>
      </c>
      <c r="C19" s="151" t="s">
        <v>295</v>
      </c>
    </row>
    <row r="20" spans="1:3" ht="60">
      <c r="A20" s="144">
        <v>706</v>
      </c>
      <c r="B20" s="149" t="s">
        <v>553</v>
      </c>
      <c r="C20" s="151" t="s">
        <v>554</v>
      </c>
    </row>
    <row r="21" spans="1:3" ht="30">
      <c r="A21" s="198">
        <v>706</v>
      </c>
      <c r="B21" s="149" t="s">
        <v>358</v>
      </c>
      <c r="C21" s="151" t="s">
        <v>359</v>
      </c>
    </row>
    <row r="22" spans="1:3" ht="45">
      <c r="A22" s="198">
        <v>706</v>
      </c>
      <c r="B22" s="174" t="s">
        <v>1207</v>
      </c>
      <c r="C22" s="181" t="s">
        <v>1206</v>
      </c>
    </row>
    <row r="23" spans="1:3" ht="45">
      <c r="A23" s="198">
        <v>706</v>
      </c>
      <c r="B23" s="149" t="s">
        <v>1053</v>
      </c>
      <c r="C23" s="150" t="s">
        <v>1054</v>
      </c>
    </row>
    <row r="24" spans="1:3" ht="75">
      <c r="A24" s="146">
        <v>706</v>
      </c>
      <c r="B24" s="151" t="s">
        <v>424</v>
      </c>
      <c r="C24" s="152" t="s">
        <v>72</v>
      </c>
    </row>
    <row r="25" spans="1:3" ht="45">
      <c r="A25" s="144">
        <v>706</v>
      </c>
      <c r="B25" s="149" t="s">
        <v>1055</v>
      </c>
      <c r="C25" s="150" t="s">
        <v>1056</v>
      </c>
    </row>
    <row r="26" spans="1:3" ht="30">
      <c r="A26" s="144">
        <v>706</v>
      </c>
      <c r="B26" s="149" t="s">
        <v>1057</v>
      </c>
      <c r="C26" s="150" t="s">
        <v>1058</v>
      </c>
    </row>
    <row r="27" spans="1:3" ht="30">
      <c r="A27" s="144">
        <v>706</v>
      </c>
      <c r="B27" s="149" t="s">
        <v>130</v>
      </c>
      <c r="C27" s="150" t="s">
        <v>1059</v>
      </c>
    </row>
    <row r="28" spans="1:6" ht="30">
      <c r="A28" s="144">
        <v>706</v>
      </c>
      <c r="B28" s="149" t="s">
        <v>1060</v>
      </c>
      <c r="C28" s="150" t="s">
        <v>1061</v>
      </c>
      <c r="F28" s="184"/>
    </row>
    <row r="29" spans="1:6" ht="90">
      <c r="A29" s="144">
        <v>706</v>
      </c>
      <c r="B29" s="149" t="s">
        <v>287</v>
      </c>
      <c r="C29" s="149" t="s">
        <v>558</v>
      </c>
      <c r="D29" s="136"/>
      <c r="E29" s="32"/>
      <c r="F29" s="197"/>
    </row>
    <row r="30" spans="1:3" ht="75">
      <c r="A30" s="144">
        <v>706</v>
      </c>
      <c r="B30" s="173" t="s">
        <v>1162</v>
      </c>
      <c r="C30" s="180" t="s">
        <v>1144</v>
      </c>
    </row>
    <row r="31" spans="1:3" ht="75">
      <c r="A31" s="144">
        <v>706</v>
      </c>
      <c r="B31" s="173" t="s">
        <v>1163</v>
      </c>
      <c r="C31" s="180" t="s">
        <v>1146</v>
      </c>
    </row>
    <row r="32" spans="1:3" ht="105">
      <c r="A32" s="144">
        <v>706</v>
      </c>
      <c r="B32" s="174" t="s">
        <v>1062</v>
      </c>
      <c r="C32" s="180" t="s">
        <v>1063</v>
      </c>
    </row>
    <row r="33" spans="1:3" ht="75">
      <c r="A33" s="144">
        <v>706</v>
      </c>
      <c r="B33" s="174" t="s">
        <v>1164</v>
      </c>
      <c r="C33" s="181" t="s">
        <v>1145</v>
      </c>
    </row>
    <row r="34" spans="1:3" s="156" customFormat="1" ht="45">
      <c r="A34" s="144">
        <v>706</v>
      </c>
      <c r="B34" s="153" t="s">
        <v>789</v>
      </c>
      <c r="C34" s="149" t="s">
        <v>790</v>
      </c>
    </row>
    <row r="35" spans="1:3" s="156" customFormat="1" ht="75">
      <c r="A35" s="144">
        <v>706</v>
      </c>
      <c r="B35" s="174" t="s">
        <v>907</v>
      </c>
      <c r="C35" s="183" t="s">
        <v>908</v>
      </c>
    </row>
    <row r="36" spans="1:3" ht="60">
      <c r="A36" s="144">
        <v>706</v>
      </c>
      <c r="B36" s="154" t="s">
        <v>1064</v>
      </c>
      <c r="C36" s="155" t="s">
        <v>1065</v>
      </c>
    </row>
    <row r="37" spans="1:3" ht="45">
      <c r="A37" s="144">
        <v>706</v>
      </c>
      <c r="B37" s="153" t="s">
        <v>1066</v>
      </c>
      <c r="C37" s="149" t="s">
        <v>1067</v>
      </c>
    </row>
    <row r="38" spans="1:3" ht="60">
      <c r="A38" s="144">
        <v>706</v>
      </c>
      <c r="B38" s="153" t="s">
        <v>1068</v>
      </c>
      <c r="C38" s="149" t="s">
        <v>1069</v>
      </c>
    </row>
    <row r="39" spans="1:3" ht="75">
      <c r="A39" s="144">
        <v>706</v>
      </c>
      <c r="B39" s="153" t="s">
        <v>1070</v>
      </c>
      <c r="C39" s="149" t="s">
        <v>1071</v>
      </c>
    </row>
    <row r="40" spans="1:3" ht="75">
      <c r="A40" s="144">
        <v>706</v>
      </c>
      <c r="B40" s="153" t="s">
        <v>1072</v>
      </c>
      <c r="C40" s="149" t="s">
        <v>1073</v>
      </c>
    </row>
    <row r="41" spans="1:3" ht="90">
      <c r="A41" s="144">
        <v>706</v>
      </c>
      <c r="B41" s="153" t="s">
        <v>1074</v>
      </c>
      <c r="C41" s="149" t="s">
        <v>1075</v>
      </c>
    </row>
    <row r="42" spans="1:3" ht="75">
      <c r="A42" s="144">
        <v>706</v>
      </c>
      <c r="B42" s="153" t="s">
        <v>1076</v>
      </c>
      <c r="C42" s="149" t="s">
        <v>1077</v>
      </c>
    </row>
    <row r="43" spans="1:3" ht="60">
      <c r="A43" s="144">
        <v>706</v>
      </c>
      <c r="B43" s="182" t="s">
        <v>913</v>
      </c>
      <c r="C43" s="183" t="s">
        <v>914</v>
      </c>
    </row>
    <row r="44" spans="1:3" ht="75">
      <c r="A44" s="144">
        <v>706</v>
      </c>
      <c r="B44" s="151" t="s">
        <v>917</v>
      </c>
      <c r="C44" s="157" t="s">
        <v>1078</v>
      </c>
    </row>
    <row r="45" spans="1:3" ht="60">
      <c r="A45" s="144">
        <v>706</v>
      </c>
      <c r="B45" s="151" t="s">
        <v>1079</v>
      </c>
      <c r="C45" s="151" t="s">
        <v>1002</v>
      </c>
    </row>
    <row r="46" spans="1:3" ht="30">
      <c r="A46" s="144">
        <v>706</v>
      </c>
      <c r="B46" s="149" t="s">
        <v>1080</v>
      </c>
      <c r="C46" s="150" t="s">
        <v>1081</v>
      </c>
    </row>
    <row r="47" spans="1:3" ht="15">
      <c r="A47" s="144">
        <v>706</v>
      </c>
      <c r="B47" s="149" t="s">
        <v>276</v>
      </c>
      <c r="C47" s="150" t="s">
        <v>277</v>
      </c>
    </row>
    <row r="48" spans="1:3" ht="30">
      <c r="A48" s="144">
        <v>706</v>
      </c>
      <c r="B48" s="149" t="s">
        <v>1082</v>
      </c>
      <c r="C48" s="151" t="s">
        <v>1083</v>
      </c>
    </row>
    <row r="49" spans="1:3" ht="31.5">
      <c r="A49" s="144">
        <v>706</v>
      </c>
      <c r="B49" s="153" t="s">
        <v>1165</v>
      </c>
      <c r="C49" s="108" t="s">
        <v>1166</v>
      </c>
    </row>
    <row r="50" spans="1:3" ht="15">
      <c r="A50" s="144">
        <v>706</v>
      </c>
      <c r="B50" s="149" t="s">
        <v>45</v>
      </c>
      <c r="C50" s="149" t="s">
        <v>1084</v>
      </c>
    </row>
    <row r="51" spans="1:3" ht="28.5">
      <c r="A51" s="158">
        <v>792</v>
      </c>
      <c r="B51" s="148"/>
      <c r="C51" s="148" t="s">
        <v>1085</v>
      </c>
    </row>
    <row r="52" spans="1:3" ht="30">
      <c r="A52" s="144">
        <v>792</v>
      </c>
      <c r="B52" s="149" t="s">
        <v>1086</v>
      </c>
      <c r="C52" s="159" t="s">
        <v>1087</v>
      </c>
    </row>
    <row r="53" spans="1:3" ht="30">
      <c r="A53" s="144">
        <v>792</v>
      </c>
      <c r="B53" s="149" t="s">
        <v>1060</v>
      </c>
      <c r="C53" s="159" t="s">
        <v>1061</v>
      </c>
    </row>
    <row r="54" spans="1:3" ht="75">
      <c r="A54" s="144">
        <v>792</v>
      </c>
      <c r="B54" s="173" t="s">
        <v>1162</v>
      </c>
      <c r="C54" s="180" t="s">
        <v>1144</v>
      </c>
    </row>
    <row r="55" spans="1:3" ht="75">
      <c r="A55" s="144">
        <v>792</v>
      </c>
      <c r="B55" s="174" t="s">
        <v>1164</v>
      </c>
      <c r="C55" s="181" t="s">
        <v>1145</v>
      </c>
    </row>
    <row r="56" spans="1:3" ht="45">
      <c r="A56" s="144">
        <v>792</v>
      </c>
      <c r="B56" s="153" t="s">
        <v>1066</v>
      </c>
      <c r="C56" s="149" t="s">
        <v>1067</v>
      </c>
    </row>
    <row r="57" spans="1:3" s="156" customFormat="1" ht="60">
      <c r="A57" s="144">
        <v>792</v>
      </c>
      <c r="B57" s="153" t="s">
        <v>1068</v>
      </c>
      <c r="C57" s="149" t="s">
        <v>1069</v>
      </c>
    </row>
    <row r="58" spans="1:3" ht="75">
      <c r="A58" s="144">
        <v>792</v>
      </c>
      <c r="B58" s="174" t="s">
        <v>907</v>
      </c>
      <c r="C58" s="183" t="s">
        <v>908</v>
      </c>
    </row>
    <row r="59" spans="1:3" ht="60">
      <c r="A59" s="144">
        <v>792</v>
      </c>
      <c r="B59" s="153" t="s">
        <v>1064</v>
      </c>
      <c r="C59" s="149" t="s">
        <v>1065</v>
      </c>
    </row>
    <row r="60" spans="1:3" ht="90">
      <c r="A60" s="144">
        <v>792</v>
      </c>
      <c r="B60" s="153" t="s">
        <v>1074</v>
      </c>
      <c r="C60" s="149" t="s">
        <v>1075</v>
      </c>
    </row>
    <row r="61" spans="1:3" ht="75">
      <c r="A61" s="144">
        <v>792</v>
      </c>
      <c r="B61" s="153" t="s">
        <v>1076</v>
      </c>
      <c r="C61" s="149" t="s">
        <v>1077</v>
      </c>
    </row>
    <row r="62" spans="1:3" ht="105">
      <c r="A62" s="144">
        <v>792</v>
      </c>
      <c r="B62" s="153" t="s">
        <v>1062</v>
      </c>
      <c r="C62" s="149" t="s">
        <v>1063</v>
      </c>
    </row>
    <row r="63" spans="1:3" ht="75">
      <c r="A63" s="144">
        <v>792</v>
      </c>
      <c r="B63" s="153" t="s">
        <v>1070</v>
      </c>
      <c r="C63" s="149" t="s">
        <v>1071</v>
      </c>
    </row>
    <row r="64" spans="1:3" ht="75">
      <c r="A64" s="144">
        <v>792</v>
      </c>
      <c r="B64" s="153" t="s">
        <v>1072</v>
      </c>
      <c r="C64" s="149" t="s">
        <v>1073</v>
      </c>
    </row>
    <row r="65" spans="1:3" ht="60">
      <c r="A65" s="144">
        <v>792</v>
      </c>
      <c r="B65" s="182" t="s">
        <v>913</v>
      </c>
      <c r="C65" s="183" t="s">
        <v>914</v>
      </c>
    </row>
    <row r="66" spans="1:3" ht="30">
      <c r="A66" s="144">
        <v>792</v>
      </c>
      <c r="B66" s="160" t="s">
        <v>1080</v>
      </c>
      <c r="C66" s="161" t="s">
        <v>1088</v>
      </c>
    </row>
    <row r="67" spans="1:3" ht="15">
      <c r="A67" s="144">
        <v>792</v>
      </c>
      <c r="B67" s="160" t="s">
        <v>276</v>
      </c>
      <c r="C67" s="161" t="s">
        <v>277</v>
      </c>
    </row>
    <row r="68" spans="1:3" ht="15">
      <c r="A68" s="144">
        <v>792</v>
      </c>
      <c r="B68" s="149" t="s">
        <v>425</v>
      </c>
      <c r="C68" s="149" t="s">
        <v>1084</v>
      </c>
    </row>
    <row r="69" spans="1:3" ht="85.5">
      <c r="A69" s="158"/>
      <c r="B69" s="148"/>
      <c r="C69" s="148" t="s">
        <v>1089</v>
      </c>
    </row>
    <row r="70" spans="1:3" ht="75">
      <c r="A70" s="158"/>
      <c r="B70" s="149" t="s">
        <v>408</v>
      </c>
      <c r="C70" s="151" t="s">
        <v>295</v>
      </c>
    </row>
    <row r="71" spans="1:3" ht="60">
      <c r="A71" s="158"/>
      <c r="B71" s="149" t="s">
        <v>553</v>
      </c>
      <c r="C71" s="151" t="s">
        <v>554</v>
      </c>
    </row>
    <row r="72" spans="1:3" ht="30">
      <c r="A72" s="158"/>
      <c r="B72" s="149" t="s">
        <v>358</v>
      </c>
      <c r="C72" s="151" t="s">
        <v>359</v>
      </c>
    </row>
    <row r="73" spans="1:3" ht="45">
      <c r="A73" s="158"/>
      <c r="B73" s="174" t="s">
        <v>1207</v>
      </c>
      <c r="C73" s="181" t="s">
        <v>1206</v>
      </c>
    </row>
    <row r="74" spans="1:3" ht="90">
      <c r="A74" s="158"/>
      <c r="B74" s="149" t="s">
        <v>287</v>
      </c>
      <c r="C74" s="149" t="s">
        <v>558</v>
      </c>
    </row>
    <row r="75" spans="1:3" ht="45">
      <c r="A75" s="144"/>
      <c r="B75" s="149" t="s">
        <v>1090</v>
      </c>
      <c r="C75" s="150" t="s">
        <v>1091</v>
      </c>
    </row>
    <row r="76" spans="1:3" ht="45">
      <c r="A76" s="144"/>
      <c r="B76" s="149" t="s">
        <v>1092</v>
      </c>
      <c r="C76" s="150" t="s">
        <v>1093</v>
      </c>
    </row>
    <row r="77" spans="1:3" ht="75">
      <c r="A77" s="144"/>
      <c r="B77" s="149" t="s">
        <v>424</v>
      </c>
      <c r="C77" s="150" t="s">
        <v>1094</v>
      </c>
    </row>
    <row r="78" spans="1:3" ht="45">
      <c r="A78" s="144"/>
      <c r="B78" s="149" t="s">
        <v>1095</v>
      </c>
      <c r="C78" s="150" t="s">
        <v>1096</v>
      </c>
    </row>
    <row r="79" spans="1:3" s="117" customFormat="1" ht="45">
      <c r="A79" s="144"/>
      <c r="B79" s="149" t="s">
        <v>1097</v>
      </c>
      <c r="C79" s="150" t="s">
        <v>1098</v>
      </c>
    </row>
    <row r="80" spans="1:3" s="117" customFormat="1" ht="30">
      <c r="A80" s="144"/>
      <c r="B80" s="149" t="s">
        <v>1057</v>
      </c>
      <c r="C80" s="150" t="s">
        <v>1058</v>
      </c>
    </row>
    <row r="81" spans="1:3" s="117" customFormat="1" ht="30">
      <c r="A81" s="144"/>
      <c r="B81" s="149" t="s">
        <v>130</v>
      </c>
      <c r="C81" s="150" t="s">
        <v>1059</v>
      </c>
    </row>
    <row r="82" spans="1:3" s="117" customFormat="1" ht="30">
      <c r="A82" s="144"/>
      <c r="B82" s="149" t="s">
        <v>1060</v>
      </c>
      <c r="C82" s="150" t="s">
        <v>1061</v>
      </c>
    </row>
    <row r="83" spans="1:3" s="117" customFormat="1" ht="30">
      <c r="A83" s="144"/>
      <c r="B83" s="149" t="s">
        <v>1099</v>
      </c>
      <c r="C83" s="150" t="s">
        <v>1100</v>
      </c>
    </row>
    <row r="84" spans="1:3" s="117" customFormat="1" ht="45">
      <c r="A84" s="144"/>
      <c r="B84" s="149" t="s">
        <v>1101</v>
      </c>
      <c r="C84" s="150" t="s">
        <v>1102</v>
      </c>
    </row>
    <row r="85" spans="1:3" ht="45">
      <c r="A85" s="144"/>
      <c r="B85" s="149" t="s">
        <v>1103</v>
      </c>
      <c r="C85" s="150" t="s">
        <v>1104</v>
      </c>
    </row>
    <row r="86" spans="1:3" ht="30">
      <c r="A86" s="144"/>
      <c r="B86" s="149" t="s">
        <v>1105</v>
      </c>
      <c r="C86" s="150" t="s">
        <v>1106</v>
      </c>
    </row>
    <row r="87" spans="1:3" ht="45">
      <c r="A87" s="144"/>
      <c r="B87" s="149" t="s">
        <v>1107</v>
      </c>
      <c r="C87" s="150" t="s">
        <v>1108</v>
      </c>
    </row>
    <row r="88" spans="1:3" ht="75">
      <c r="A88" s="144"/>
      <c r="B88" s="173" t="s">
        <v>1162</v>
      </c>
      <c r="C88" s="180" t="s">
        <v>1144</v>
      </c>
    </row>
    <row r="89" spans="1:3" ht="75">
      <c r="A89" s="144"/>
      <c r="B89" s="173" t="s">
        <v>1163</v>
      </c>
      <c r="C89" s="180" t="s">
        <v>1146</v>
      </c>
    </row>
    <row r="90" spans="1:3" s="117" customFormat="1" ht="105">
      <c r="A90" s="144"/>
      <c r="B90" s="174" t="s">
        <v>1062</v>
      </c>
      <c r="C90" s="180" t="s">
        <v>1063</v>
      </c>
    </row>
    <row r="91" spans="1:3" ht="75">
      <c r="A91" s="144"/>
      <c r="B91" s="174" t="s">
        <v>1164</v>
      </c>
      <c r="C91" s="181" t="s">
        <v>1145</v>
      </c>
    </row>
    <row r="92" spans="1:3" ht="45">
      <c r="A92" s="144"/>
      <c r="B92" s="153" t="s">
        <v>789</v>
      </c>
      <c r="C92" s="149" t="s">
        <v>790</v>
      </c>
    </row>
    <row r="93" spans="1:3" ht="60">
      <c r="A93" s="144"/>
      <c r="B93" s="153" t="s">
        <v>1064</v>
      </c>
      <c r="C93" s="149" t="s">
        <v>1065</v>
      </c>
    </row>
    <row r="94" spans="1:3" ht="45">
      <c r="A94" s="144"/>
      <c r="B94" s="153" t="s">
        <v>1066</v>
      </c>
      <c r="C94" s="149" t="s">
        <v>1067</v>
      </c>
    </row>
    <row r="95" spans="1:3" ht="60">
      <c r="A95" s="144"/>
      <c r="B95" s="153" t="s">
        <v>1068</v>
      </c>
      <c r="C95" s="149" t="s">
        <v>1069</v>
      </c>
    </row>
    <row r="96" spans="1:3" ht="75">
      <c r="A96" s="144"/>
      <c r="B96" s="153" t="s">
        <v>1070</v>
      </c>
      <c r="C96" s="149" t="s">
        <v>1071</v>
      </c>
    </row>
    <row r="97" spans="1:3" ht="75">
      <c r="A97" s="144"/>
      <c r="B97" s="153" t="s">
        <v>1072</v>
      </c>
      <c r="C97" s="149" t="s">
        <v>1073</v>
      </c>
    </row>
    <row r="98" spans="1:3" ht="90">
      <c r="A98" s="144"/>
      <c r="B98" s="153" t="s">
        <v>1074</v>
      </c>
      <c r="C98" s="149" t="s">
        <v>1075</v>
      </c>
    </row>
    <row r="99" spans="1:3" ht="75">
      <c r="A99" s="144"/>
      <c r="B99" s="153" t="s">
        <v>1076</v>
      </c>
      <c r="C99" s="149" t="s">
        <v>1077</v>
      </c>
    </row>
    <row r="100" spans="1:3" ht="60">
      <c r="A100" s="144"/>
      <c r="B100" s="182" t="s">
        <v>913</v>
      </c>
      <c r="C100" s="183" t="s">
        <v>914</v>
      </c>
    </row>
    <row r="101" spans="1:3" ht="75">
      <c r="A101" s="144"/>
      <c r="B101" s="151" t="s">
        <v>917</v>
      </c>
      <c r="C101" s="157" t="s">
        <v>1078</v>
      </c>
    </row>
    <row r="102" spans="1:3" ht="60">
      <c r="A102" s="144"/>
      <c r="B102" s="151" t="s">
        <v>1079</v>
      </c>
      <c r="C102" s="151" t="s">
        <v>1002</v>
      </c>
    </row>
    <row r="103" spans="1:3" ht="30">
      <c r="A103" s="144"/>
      <c r="B103" s="149" t="s">
        <v>1080</v>
      </c>
      <c r="C103" s="150" t="s">
        <v>1109</v>
      </c>
    </row>
    <row r="104" spans="1:3" ht="15">
      <c r="A104" s="144"/>
      <c r="B104" s="149" t="s">
        <v>276</v>
      </c>
      <c r="C104" s="150" t="s">
        <v>277</v>
      </c>
    </row>
    <row r="105" spans="1:3" ht="31.5">
      <c r="A105" s="144"/>
      <c r="B105" s="153" t="s">
        <v>1165</v>
      </c>
      <c r="C105" s="108" t="s">
        <v>1166</v>
      </c>
    </row>
    <row r="106" spans="1:3" ht="15">
      <c r="A106" s="144"/>
      <c r="B106" s="149" t="s">
        <v>45</v>
      </c>
      <c r="C106" s="149" t="s">
        <v>1110</v>
      </c>
    </row>
    <row r="108" spans="1:3" ht="45.75" customHeight="1">
      <c r="A108" s="139" t="s">
        <v>1111</v>
      </c>
      <c r="B108" s="451" t="s">
        <v>1112</v>
      </c>
      <c r="C108" s="451"/>
    </row>
    <row r="109" spans="1:3" ht="91.5" customHeight="1">
      <c r="A109" s="139" t="s">
        <v>1113</v>
      </c>
      <c r="B109" s="452" t="s">
        <v>1114</v>
      </c>
      <c r="C109" s="452"/>
    </row>
    <row r="110" spans="1:3" ht="53.25" customHeight="1">
      <c r="A110" s="139"/>
      <c r="B110" s="451" t="s">
        <v>1115</v>
      </c>
      <c r="C110" s="451"/>
    </row>
    <row r="111" spans="1:3" ht="45" customHeight="1">
      <c r="A111" s="140" t="s">
        <v>1116</v>
      </c>
      <c r="B111" s="453" t="s">
        <v>1117</v>
      </c>
      <c r="C111" s="453"/>
    </row>
    <row r="112" spans="1:3" ht="15">
      <c r="A112" s="162"/>
      <c r="B112" s="163"/>
      <c r="C112" s="163"/>
    </row>
    <row r="113" spans="1:3" ht="15">
      <c r="A113" s="162"/>
      <c r="B113" s="163"/>
      <c r="C113" s="163"/>
    </row>
    <row r="114" spans="1:3" ht="15">
      <c r="A114" s="454" t="s">
        <v>1392</v>
      </c>
      <c r="B114" s="454"/>
      <c r="C114" s="454"/>
    </row>
  </sheetData>
  <sheetProtection/>
  <mergeCells count="16">
    <mergeCell ref="A7:C7"/>
    <mergeCell ref="C13:C14"/>
    <mergeCell ref="A6:C6"/>
    <mergeCell ref="A1:C1"/>
    <mergeCell ref="A2:C2"/>
    <mergeCell ref="A3:C3"/>
    <mergeCell ref="A4:C4"/>
    <mergeCell ref="A5:C5"/>
    <mergeCell ref="A8:C8"/>
    <mergeCell ref="B108:C108"/>
    <mergeCell ref="B109:C109"/>
    <mergeCell ref="B110:C110"/>
    <mergeCell ref="B111:C111"/>
    <mergeCell ref="A114:C114"/>
    <mergeCell ref="A11:C11"/>
    <mergeCell ref="A13:B1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00B050"/>
  </sheetPr>
  <dimension ref="A1:C38"/>
  <sheetViews>
    <sheetView zoomScalePageLayoutView="0" workbookViewId="0" topLeftCell="A1">
      <selection activeCell="A8" sqref="A8:C8"/>
    </sheetView>
  </sheetViews>
  <sheetFormatPr defaultColWidth="9.00390625" defaultRowHeight="12.75"/>
  <cols>
    <col min="1" max="1" width="7.00390625" style="115" customWidth="1"/>
    <col min="2" max="2" width="24.00390625" style="115" customWidth="1"/>
    <col min="3" max="3" width="58.375" style="171" customWidth="1"/>
    <col min="4" max="16384" width="9.125" style="115" customWidth="1"/>
  </cols>
  <sheetData>
    <row r="1" spans="1:3" s="164" customFormat="1" ht="14.25" customHeight="1">
      <c r="A1" s="440" t="s">
        <v>1223</v>
      </c>
      <c r="B1" s="440"/>
      <c r="C1" s="440"/>
    </row>
    <row r="2" spans="1:3" s="164" customFormat="1" ht="14.25" customHeight="1">
      <c r="A2" s="440" t="s">
        <v>537</v>
      </c>
      <c r="B2" s="440"/>
      <c r="C2" s="440"/>
    </row>
    <row r="3" spans="1:3" s="164" customFormat="1" ht="14.25" customHeight="1">
      <c r="A3" s="440" t="s">
        <v>1224</v>
      </c>
      <c r="B3" s="440"/>
      <c r="C3" s="440"/>
    </row>
    <row r="4" spans="1:3" s="164" customFormat="1" ht="14.25" customHeight="1">
      <c r="A4" s="440" t="s">
        <v>538</v>
      </c>
      <c r="B4" s="440"/>
      <c r="C4" s="440"/>
    </row>
    <row r="5" spans="1:3" s="164" customFormat="1" ht="14.25" customHeight="1">
      <c r="A5" s="440" t="s">
        <v>1225</v>
      </c>
      <c r="B5" s="440"/>
      <c r="C5" s="440"/>
    </row>
    <row r="6" spans="1:3" s="164" customFormat="1" ht="14.25" customHeight="1">
      <c r="A6" s="440" t="s">
        <v>1384</v>
      </c>
      <c r="B6" s="441"/>
      <c r="C6" s="441"/>
    </row>
    <row r="7" spans="1:3" s="164" customFormat="1" ht="14.25" customHeight="1">
      <c r="A7" s="440" t="s">
        <v>1456</v>
      </c>
      <c r="B7" s="441"/>
      <c r="C7" s="441"/>
    </row>
    <row r="8" spans="1:3" s="164" customFormat="1" ht="14.25" customHeight="1">
      <c r="A8" s="440" t="s">
        <v>1490</v>
      </c>
      <c r="B8" s="441"/>
      <c r="C8" s="441"/>
    </row>
    <row r="9" spans="1:3" s="164" customFormat="1" ht="14.25" customHeight="1">
      <c r="A9" s="58"/>
      <c r="B9" s="102"/>
      <c r="C9" s="102"/>
    </row>
    <row r="10" spans="1:3" s="164" customFormat="1" ht="14.25" customHeight="1">
      <c r="A10" s="58"/>
      <c r="B10" s="58"/>
      <c r="C10" s="165" t="s">
        <v>1118</v>
      </c>
    </row>
    <row r="11" spans="1:3" ht="42.75" customHeight="1">
      <c r="A11" s="461" t="s">
        <v>1119</v>
      </c>
      <c r="B11" s="461"/>
      <c r="C11" s="461"/>
    </row>
    <row r="12" spans="1:3" ht="18.75" customHeight="1" thickBot="1">
      <c r="A12" s="166"/>
      <c r="B12" s="166"/>
      <c r="C12" s="141"/>
    </row>
    <row r="13" spans="1:3" ht="15" customHeight="1">
      <c r="A13" s="462" t="s">
        <v>1120</v>
      </c>
      <c r="B13" s="463"/>
      <c r="C13" s="468" t="s">
        <v>391</v>
      </c>
    </row>
    <row r="14" spans="1:3" ht="12.75">
      <c r="A14" s="464"/>
      <c r="B14" s="465"/>
      <c r="C14" s="469"/>
    </row>
    <row r="15" spans="1:3" ht="19.5" customHeight="1" thickBot="1">
      <c r="A15" s="466"/>
      <c r="B15" s="467"/>
      <c r="C15" s="469"/>
    </row>
    <row r="16" spans="1:3" ht="12.75" customHeight="1">
      <c r="A16" s="471" t="s">
        <v>1049</v>
      </c>
      <c r="B16" s="473" t="s">
        <v>1121</v>
      </c>
      <c r="C16" s="469"/>
    </row>
    <row r="17" spans="1:3" ht="12.75" customHeight="1">
      <c r="A17" s="472"/>
      <c r="B17" s="474"/>
      <c r="C17" s="469"/>
    </row>
    <row r="18" spans="1:3" ht="7.5" customHeight="1">
      <c r="A18" s="472"/>
      <c r="B18" s="474"/>
      <c r="C18" s="469"/>
    </row>
    <row r="19" spans="1:3" ht="6" customHeight="1" hidden="1">
      <c r="A19" s="472"/>
      <c r="B19" s="474"/>
      <c r="C19" s="470"/>
    </row>
    <row r="20" spans="1:3" ht="31.5" customHeight="1">
      <c r="A20" s="5" t="s">
        <v>1122</v>
      </c>
      <c r="B20" s="6"/>
      <c r="C20" s="35" t="s">
        <v>898</v>
      </c>
    </row>
    <row r="21" spans="1:3" ht="45.75" customHeight="1">
      <c r="A21" s="7" t="s">
        <v>1122</v>
      </c>
      <c r="B21" s="6" t="s">
        <v>1123</v>
      </c>
      <c r="C21" s="2" t="s">
        <v>1124</v>
      </c>
    </row>
    <row r="22" spans="1:3" ht="93.75" customHeight="1">
      <c r="A22" s="7" t="s">
        <v>1122</v>
      </c>
      <c r="B22" s="6" t="s">
        <v>1125</v>
      </c>
      <c r="C22" s="2" t="s">
        <v>1126</v>
      </c>
    </row>
    <row r="23" spans="1:3" ht="32.25" customHeight="1">
      <c r="A23" s="7" t="s">
        <v>1122</v>
      </c>
      <c r="B23" s="6" t="s">
        <v>1127</v>
      </c>
      <c r="C23" s="2" t="s">
        <v>1128</v>
      </c>
    </row>
    <row r="24" spans="1:3" ht="36.75" customHeight="1">
      <c r="A24" s="7" t="s">
        <v>1122</v>
      </c>
      <c r="B24" s="6" t="s">
        <v>1226</v>
      </c>
      <c r="C24" s="2" t="s">
        <v>1129</v>
      </c>
    </row>
    <row r="25" spans="1:3" ht="54" customHeight="1">
      <c r="A25" s="7" t="s">
        <v>1122</v>
      </c>
      <c r="B25" s="6" t="s">
        <v>1130</v>
      </c>
      <c r="C25" s="2" t="s">
        <v>1131</v>
      </c>
    </row>
    <row r="26" spans="1:3" ht="52.5" customHeight="1">
      <c r="A26" s="7" t="s">
        <v>1122</v>
      </c>
      <c r="B26" s="6" t="s">
        <v>1227</v>
      </c>
      <c r="C26" s="2" t="s">
        <v>1132</v>
      </c>
    </row>
    <row r="27" spans="1:3" ht="48" customHeight="1">
      <c r="A27" s="5" t="s">
        <v>535</v>
      </c>
      <c r="B27" s="6"/>
      <c r="C27" s="35" t="s">
        <v>1085</v>
      </c>
    </row>
    <row r="28" spans="1:3" ht="32.25" customHeight="1">
      <c r="A28" s="7" t="s">
        <v>535</v>
      </c>
      <c r="B28" s="6" t="s">
        <v>1133</v>
      </c>
      <c r="C28" s="2" t="s">
        <v>1134</v>
      </c>
    </row>
    <row r="29" spans="1:3" ht="31.5">
      <c r="A29" s="7" t="s">
        <v>535</v>
      </c>
      <c r="B29" s="6" t="s">
        <v>1135</v>
      </c>
      <c r="C29" s="2" t="s">
        <v>1136</v>
      </c>
    </row>
    <row r="30" spans="1:3" ht="15.75">
      <c r="A30" s="167"/>
      <c r="B30" s="3"/>
      <c r="C30" s="32"/>
    </row>
    <row r="31" spans="1:3" s="4" customFormat="1" ht="15.75">
      <c r="A31" s="449" t="s">
        <v>1393</v>
      </c>
      <c r="B31" s="449"/>
      <c r="C31" s="449"/>
    </row>
    <row r="32" spans="1:3" ht="15">
      <c r="A32" s="116"/>
      <c r="B32" s="116"/>
      <c r="C32" s="168"/>
    </row>
    <row r="33" spans="1:3" ht="15">
      <c r="A33" s="116"/>
      <c r="B33" s="116"/>
      <c r="C33" s="168"/>
    </row>
    <row r="34" spans="1:3" ht="15">
      <c r="A34" s="116"/>
      <c r="B34" s="116"/>
      <c r="C34" s="168"/>
    </row>
    <row r="35" spans="1:3" s="164" customFormat="1" ht="15">
      <c r="A35" s="116"/>
      <c r="B35" s="169"/>
      <c r="C35" s="170" t="s">
        <v>1137</v>
      </c>
    </row>
    <row r="36" spans="1:3" ht="15">
      <c r="A36" s="116"/>
      <c r="B36" s="116"/>
      <c r="C36" s="168"/>
    </row>
    <row r="37" spans="1:3" ht="15">
      <c r="A37" s="116"/>
      <c r="B37" s="116"/>
      <c r="C37" s="168"/>
    </row>
    <row r="38" spans="1:3" ht="15">
      <c r="A38" s="116"/>
      <c r="B38" s="116"/>
      <c r="C38" s="168"/>
    </row>
    <row r="69" ht="409.5" customHeight="1"/>
  </sheetData>
  <sheetProtection/>
  <mergeCells count="14">
    <mergeCell ref="A13:B15"/>
    <mergeCell ref="C13:C19"/>
    <mergeCell ref="A16:A19"/>
    <mergeCell ref="B16:B19"/>
    <mergeCell ref="A31:C31"/>
    <mergeCell ref="A6:C6"/>
    <mergeCell ref="A7:C7"/>
    <mergeCell ref="A1:C1"/>
    <mergeCell ref="A2:C2"/>
    <mergeCell ref="A3:C3"/>
    <mergeCell ref="A4:C4"/>
    <mergeCell ref="A5:C5"/>
    <mergeCell ref="A11:C11"/>
    <mergeCell ref="A8:C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G199"/>
  <sheetViews>
    <sheetView zoomScalePageLayoutView="0" workbookViewId="0" topLeftCell="A1">
      <selection activeCell="A8" sqref="A8:C8"/>
    </sheetView>
  </sheetViews>
  <sheetFormatPr defaultColWidth="9.00390625" defaultRowHeight="12.75"/>
  <cols>
    <col min="1" max="1" width="24.375" style="203" customWidth="1"/>
    <col min="2" max="2" width="68.625" style="204" customWidth="1"/>
    <col min="3" max="3" width="17.625" style="306" customWidth="1"/>
    <col min="4" max="4" width="9.125" style="200" customWidth="1"/>
    <col min="5" max="5" width="15.125" style="200" bestFit="1" customWidth="1"/>
    <col min="6" max="16384" width="9.125" style="200" customWidth="1"/>
  </cols>
  <sheetData>
    <row r="1" spans="1:3" ht="15.75" customHeight="1">
      <c r="A1" s="475" t="s">
        <v>1230</v>
      </c>
      <c r="B1" s="475"/>
      <c r="C1" s="475"/>
    </row>
    <row r="2" spans="1:3" ht="15.75" customHeight="1">
      <c r="A2" s="475" t="s">
        <v>1228</v>
      </c>
      <c r="B2" s="475"/>
      <c r="C2" s="475"/>
    </row>
    <row r="3" spans="1:3" ht="15.75" customHeight="1">
      <c r="A3" s="475" t="s">
        <v>1229</v>
      </c>
      <c r="B3" s="475"/>
      <c r="C3" s="475"/>
    </row>
    <row r="4" spans="1:3" ht="15.75" customHeight="1">
      <c r="A4" s="475" t="s">
        <v>1231</v>
      </c>
      <c r="B4" s="475"/>
      <c r="C4" s="475"/>
    </row>
    <row r="5" spans="1:3" ht="15.75" customHeight="1">
      <c r="A5" s="475" t="s">
        <v>1232</v>
      </c>
      <c r="B5" s="475"/>
      <c r="C5" s="475"/>
    </row>
    <row r="6" spans="1:3" ht="15.75" customHeight="1">
      <c r="A6" s="475" t="s">
        <v>1318</v>
      </c>
      <c r="B6" s="458"/>
      <c r="C6" s="458"/>
    </row>
    <row r="7" spans="1:3" ht="15.75" customHeight="1">
      <c r="A7" s="475" t="s">
        <v>1424</v>
      </c>
      <c r="B7" s="458"/>
      <c r="C7" s="458"/>
    </row>
    <row r="8" spans="1:3" ht="15.75" customHeight="1">
      <c r="A8" s="475" t="s">
        <v>1491</v>
      </c>
      <c r="B8" s="458"/>
      <c r="C8" s="458"/>
    </row>
    <row r="9" ht="15.75">
      <c r="C9" s="368"/>
    </row>
    <row r="10" spans="1:3" ht="15.75" customHeight="1">
      <c r="A10" s="477" t="s">
        <v>272</v>
      </c>
      <c r="B10" s="477"/>
      <c r="C10" s="477"/>
    </row>
    <row r="11" spans="1:3" ht="15.75" customHeight="1">
      <c r="A11" s="477" t="s">
        <v>837</v>
      </c>
      <c r="B11" s="477"/>
      <c r="C11" s="477"/>
    </row>
    <row r="12" spans="1:3" ht="15.75">
      <c r="A12" s="205"/>
      <c r="B12" s="205"/>
      <c r="C12" s="369"/>
    </row>
    <row r="13" ht="15.75">
      <c r="C13" s="370" t="s">
        <v>1199</v>
      </c>
    </row>
    <row r="14" spans="1:3" s="207" customFormat="1" ht="31.5">
      <c r="A14" s="206" t="s">
        <v>340</v>
      </c>
      <c r="B14" s="206" t="s">
        <v>391</v>
      </c>
      <c r="C14" s="371" t="s">
        <v>376</v>
      </c>
    </row>
    <row r="15" spans="1:3" s="208" customFormat="1" ht="15.75">
      <c r="A15" s="206" t="s">
        <v>88</v>
      </c>
      <c r="B15" s="172" t="s">
        <v>363</v>
      </c>
      <c r="C15" s="277">
        <f>C16+C22+C30+C42+C45+C48+C53+C69+C77+C81+C91+C104</f>
        <v>676443000</v>
      </c>
    </row>
    <row r="16" spans="1:3" s="208" customFormat="1" ht="15.75">
      <c r="A16" s="206" t="s">
        <v>89</v>
      </c>
      <c r="B16" s="126" t="s">
        <v>372</v>
      </c>
      <c r="C16" s="277">
        <f>C17</f>
        <v>394220000</v>
      </c>
    </row>
    <row r="17" spans="1:3" s="208" customFormat="1" ht="15.75">
      <c r="A17" s="206" t="s">
        <v>34</v>
      </c>
      <c r="B17" s="172" t="s">
        <v>377</v>
      </c>
      <c r="C17" s="277">
        <v>394220000</v>
      </c>
    </row>
    <row r="18" spans="1:3" s="208" customFormat="1" ht="81.75" customHeight="1">
      <c r="A18" s="206" t="s">
        <v>366</v>
      </c>
      <c r="B18" s="172" t="s">
        <v>33</v>
      </c>
      <c r="C18" s="277">
        <v>385875000</v>
      </c>
    </row>
    <row r="19" spans="1:3" s="208" customFormat="1" ht="114.75" customHeight="1">
      <c r="A19" s="206" t="s">
        <v>279</v>
      </c>
      <c r="B19" s="172" t="s">
        <v>401</v>
      </c>
      <c r="C19" s="277">
        <v>5200000</v>
      </c>
    </row>
    <row r="20" spans="1:3" s="208" customFormat="1" ht="47.25">
      <c r="A20" s="206" t="s">
        <v>271</v>
      </c>
      <c r="B20" s="172" t="s">
        <v>402</v>
      </c>
      <c r="C20" s="277">
        <v>2600000</v>
      </c>
    </row>
    <row r="21" spans="1:3" s="208" customFormat="1" ht="94.5">
      <c r="A21" s="206" t="s">
        <v>409</v>
      </c>
      <c r="B21" s="255" t="s">
        <v>344</v>
      </c>
      <c r="C21" s="277">
        <v>545000</v>
      </c>
    </row>
    <row r="22" spans="1:3" s="208" customFormat="1" ht="31.5">
      <c r="A22" s="206" t="s">
        <v>90</v>
      </c>
      <c r="B22" s="172" t="s">
        <v>452</v>
      </c>
      <c r="C22" s="277">
        <f>C23</f>
        <v>23304000</v>
      </c>
    </row>
    <row r="23" spans="1:3" s="208" customFormat="1" ht="31.5">
      <c r="A23" s="206" t="s">
        <v>345</v>
      </c>
      <c r="B23" s="172" t="s">
        <v>453</v>
      </c>
      <c r="C23" s="277">
        <f>C24+C26+C28</f>
        <v>23304000</v>
      </c>
    </row>
    <row r="24" spans="1:3" s="208" customFormat="1" ht="66.75" customHeight="1">
      <c r="A24" s="206" t="s">
        <v>346</v>
      </c>
      <c r="B24" s="172" t="s">
        <v>267</v>
      </c>
      <c r="C24" s="277">
        <f>C25</f>
        <v>10688000</v>
      </c>
    </row>
    <row r="25" spans="1:3" s="208" customFormat="1" ht="98.25" customHeight="1">
      <c r="A25" s="206" t="s">
        <v>776</v>
      </c>
      <c r="B25" s="172" t="s">
        <v>777</v>
      </c>
      <c r="C25" s="277">
        <v>10688000</v>
      </c>
    </row>
    <row r="26" spans="1:3" s="208" customFormat="1" ht="83.25" customHeight="1">
      <c r="A26" s="206" t="s">
        <v>347</v>
      </c>
      <c r="B26" s="172" t="s">
        <v>268</v>
      </c>
      <c r="C26" s="277">
        <f>C27</f>
        <v>73000</v>
      </c>
    </row>
    <row r="27" spans="1:3" s="208" customFormat="1" ht="113.25" customHeight="1">
      <c r="A27" s="206" t="s">
        <v>778</v>
      </c>
      <c r="B27" s="172" t="s">
        <v>779</v>
      </c>
      <c r="C27" s="277">
        <v>73000</v>
      </c>
    </row>
    <row r="28" spans="1:3" s="208" customFormat="1" ht="64.5" customHeight="1">
      <c r="A28" s="206" t="s">
        <v>348</v>
      </c>
      <c r="B28" s="172" t="s">
        <v>44</v>
      </c>
      <c r="C28" s="277">
        <f>C29</f>
        <v>12543000</v>
      </c>
    </row>
    <row r="29" spans="1:3" s="208" customFormat="1" ht="97.5" customHeight="1">
      <c r="A29" s="206" t="s">
        <v>780</v>
      </c>
      <c r="B29" s="172" t="s">
        <v>781</v>
      </c>
      <c r="C29" s="277">
        <v>12543000</v>
      </c>
    </row>
    <row r="30" spans="1:3" s="208" customFormat="1" ht="15.75">
      <c r="A30" s="206" t="s">
        <v>91</v>
      </c>
      <c r="B30" s="172" t="s">
        <v>374</v>
      </c>
      <c r="C30" s="277">
        <f>C31+C36+C38+C40</f>
        <v>159162000</v>
      </c>
    </row>
    <row r="31" spans="1:3" s="208" customFormat="1" ht="31.5">
      <c r="A31" s="256" t="s">
        <v>349</v>
      </c>
      <c r="B31" s="172" t="s">
        <v>283</v>
      </c>
      <c r="C31" s="277">
        <f>C32+C34</f>
        <v>131779000</v>
      </c>
    </row>
    <row r="32" spans="1:3" s="208" customFormat="1" ht="31.5">
      <c r="A32" s="206" t="s">
        <v>284</v>
      </c>
      <c r="B32" s="172" t="s">
        <v>92</v>
      </c>
      <c r="C32" s="277">
        <f>C33</f>
        <v>59813000</v>
      </c>
    </row>
    <row r="33" spans="1:3" s="208" customFormat="1" ht="31.5">
      <c r="A33" s="206" t="s">
        <v>285</v>
      </c>
      <c r="B33" s="172" t="s">
        <v>92</v>
      </c>
      <c r="C33" s="277">
        <v>59813000</v>
      </c>
    </row>
    <row r="34" spans="1:3" s="208" customFormat="1" ht="36" customHeight="1">
      <c r="A34" s="206" t="s">
        <v>286</v>
      </c>
      <c r="B34" s="172" t="s">
        <v>290</v>
      </c>
      <c r="C34" s="277">
        <f>C35</f>
        <v>71966000</v>
      </c>
    </row>
    <row r="35" spans="1:3" s="208" customFormat="1" ht="63">
      <c r="A35" s="206" t="s">
        <v>291</v>
      </c>
      <c r="B35" s="172" t="s">
        <v>131</v>
      </c>
      <c r="C35" s="277">
        <v>71966000</v>
      </c>
    </row>
    <row r="36" spans="1:3" s="208" customFormat="1" ht="22.5" customHeight="1">
      <c r="A36" s="206" t="s">
        <v>35</v>
      </c>
      <c r="B36" s="255" t="s">
        <v>378</v>
      </c>
      <c r="C36" s="277">
        <f>C37</f>
        <v>5463000</v>
      </c>
    </row>
    <row r="37" spans="1:3" s="208" customFormat="1" ht="21.75" customHeight="1">
      <c r="A37" s="206" t="s">
        <v>292</v>
      </c>
      <c r="B37" s="172" t="s">
        <v>378</v>
      </c>
      <c r="C37" s="277">
        <v>5463000</v>
      </c>
    </row>
    <row r="38" spans="1:3" s="208" customFormat="1" ht="15.75">
      <c r="A38" s="206" t="s">
        <v>350</v>
      </c>
      <c r="B38" s="172" t="s">
        <v>36</v>
      </c>
      <c r="C38" s="277">
        <f>C39</f>
        <v>8081000</v>
      </c>
    </row>
    <row r="39" spans="1:3" s="208" customFormat="1" ht="15.75">
      <c r="A39" s="206" t="s">
        <v>293</v>
      </c>
      <c r="B39" s="172" t="s">
        <v>36</v>
      </c>
      <c r="C39" s="277">
        <v>8081000</v>
      </c>
    </row>
    <row r="40" spans="1:3" s="208" customFormat="1" ht="31.5">
      <c r="A40" s="206" t="s">
        <v>368</v>
      </c>
      <c r="B40" s="172" t="s">
        <v>367</v>
      </c>
      <c r="C40" s="277">
        <f>C41</f>
        <v>13839000</v>
      </c>
    </row>
    <row r="41" spans="1:3" s="208" customFormat="1" ht="35.25" customHeight="1">
      <c r="A41" s="256" t="s">
        <v>369</v>
      </c>
      <c r="B41" s="172" t="s">
        <v>370</v>
      </c>
      <c r="C41" s="277">
        <v>13839000</v>
      </c>
    </row>
    <row r="42" spans="1:3" s="208" customFormat="1" ht="15.75">
      <c r="A42" s="206" t="s">
        <v>132</v>
      </c>
      <c r="B42" s="172" t="s">
        <v>133</v>
      </c>
      <c r="C42" s="277">
        <v>9407000</v>
      </c>
    </row>
    <row r="43" spans="1:3" s="208" customFormat="1" ht="15.75">
      <c r="A43" s="257" t="s">
        <v>134</v>
      </c>
      <c r="B43" s="172" t="s">
        <v>135</v>
      </c>
      <c r="C43" s="277">
        <v>9407000</v>
      </c>
    </row>
    <row r="44" spans="1:3" s="208" customFormat="1" ht="31.5">
      <c r="A44" s="206" t="s">
        <v>136</v>
      </c>
      <c r="B44" s="172" t="s">
        <v>137</v>
      </c>
      <c r="C44" s="277">
        <v>9407000</v>
      </c>
    </row>
    <row r="45" spans="1:3" s="208" customFormat="1" ht="31.5">
      <c r="A45" s="206" t="s">
        <v>138</v>
      </c>
      <c r="B45" s="172" t="s">
        <v>107</v>
      </c>
      <c r="C45" s="277">
        <f>C46</f>
        <v>2796000</v>
      </c>
    </row>
    <row r="46" spans="1:3" s="208" customFormat="1" ht="15.75">
      <c r="A46" s="206" t="s">
        <v>437</v>
      </c>
      <c r="B46" s="172" t="s">
        <v>438</v>
      </c>
      <c r="C46" s="277">
        <f>C47</f>
        <v>2796000</v>
      </c>
    </row>
    <row r="47" spans="1:3" s="208" customFormat="1" ht="15.75">
      <c r="A47" s="206" t="s">
        <v>129</v>
      </c>
      <c r="B47" s="172" t="s">
        <v>436</v>
      </c>
      <c r="C47" s="277">
        <v>2796000</v>
      </c>
    </row>
    <row r="48" spans="1:3" s="208" customFormat="1" ht="15.75">
      <c r="A48" s="206" t="s">
        <v>139</v>
      </c>
      <c r="B48" s="255" t="s">
        <v>351</v>
      </c>
      <c r="C48" s="277">
        <f>C49+C51</f>
        <v>9935000</v>
      </c>
    </row>
    <row r="49" spans="1:3" s="208" customFormat="1" ht="31.5">
      <c r="A49" s="206" t="s">
        <v>140</v>
      </c>
      <c r="B49" s="172" t="s">
        <v>141</v>
      </c>
      <c r="C49" s="277">
        <f>C50</f>
        <v>9935000</v>
      </c>
    </row>
    <row r="50" spans="1:3" s="208" customFormat="1" ht="47.25">
      <c r="A50" s="206" t="s">
        <v>37</v>
      </c>
      <c r="B50" s="172" t="s">
        <v>289</v>
      </c>
      <c r="C50" s="277">
        <v>9935000</v>
      </c>
    </row>
    <row r="51" spans="1:3" s="208" customFormat="1" ht="31.5">
      <c r="A51" s="206" t="s">
        <v>782</v>
      </c>
      <c r="B51" s="172" t="s">
        <v>142</v>
      </c>
      <c r="C51" s="277">
        <v>0</v>
      </c>
    </row>
    <row r="52" spans="1:3" s="208" customFormat="1" ht="39" customHeight="1">
      <c r="A52" s="206" t="s">
        <v>534</v>
      </c>
      <c r="B52" s="172" t="s">
        <v>128</v>
      </c>
      <c r="C52" s="277">
        <v>0</v>
      </c>
    </row>
    <row r="53" spans="1:3" s="208" customFormat="1" ht="51.75" customHeight="1">
      <c r="A53" s="206" t="s">
        <v>143</v>
      </c>
      <c r="B53" s="172" t="s">
        <v>375</v>
      </c>
      <c r="C53" s="277">
        <f>C54+C64+C65</f>
        <v>57510000</v>
      </c>
    </row>
    <row r="54" spans="1:3" s="208" customFormat="1" ht="83.25" customHeight="1">
      <c r="A54" s="206" t="s">
        <v>281</v>
      </c>
      <c r="B54" s="172" t="s">
        <v>294</v>
      </c>
      <c r="C54" s="277">
        <f>C55+C58+C60+C62</f>
        <v>53990000</v>
      </c>
    </row>
    <row r="55" spans="1:3" s="208" customFormat="1" ht="63">
      <c r="A55" s="206" t="s">
        <v>410</v>
      </c>
      <c r="B55" s="172" t="s">
        <v>127</v>
      </c>
      <c r="C55" s="277">
        <f>C56+C57</f>
        <v>38501000</v>
      </c>
    </row>
    <row r="56" spans="1:3" s="208" customFormat="1" ht="95.25" customHeight="1">
      <c r="A56" s="206" t="s">
        <v>144</v>
      </c>
      <c r="B56" s="172" t="s">
        <v>145</v>
      </c>
      <c r="C56" s="277">
        <v>17405000</v>
      </c>
    </row>
    <row r="57" spans="1:3" s="208" customFormat="1" ht="78.75">
      <c r="A57" s="206" t="s">
        <v>451</v>
      </c>
      <c r="B57" s="172" t="s">
        <v>450</v>
      </c>
      <c r="C57" s="277">
        <v>21096000</v>
      </c>
    </row>
    <row r="58" spans="1:3" s="208" customFormat="1" ht="78.75">
      <c r="A58" s="206" t="s">
        <v>101</v>
      </c>
      <c r="B58" s="172" t="s">
        <v>296</v>
      </c>
      <c r="C58" s="277">
        <v>533000</v>
      </c>
    </row>
    <row r="59" spans="1:3" s="208" customFormat="1" ht="67.5" customHeight="1">
      <c r="A59" s="206" t="s">
        <v>408</v>
      </c>
      <c r="B59" s="172" t="s">
        <v>295</v>
      </c>
      <c r="C59" s="277">
        <v>533000</v>
      </c>
    </row>
    <row r="60" spans="1:3" s="208" customFormat="1" ht="78.75">
      <c r="A60" s="176" t="s">
        <v>551</v>
      </c>
      <c r="B60" s="172" t="s">
        <v>552</v>
      </c>
      <c r="C60" s="277">
        <v>36000</v>
      </c>
    </row>
    <row r="61" spans="1:3" s="208" customFormat="1" ht="65.25" customHeight="1">
      <c r="A61" s="176" t="s">
        <v>553</v>
      </c>
      <c r="B61" s="172" t="s">
        <v>554</v>
      </c>
      <c r="C61" s="277">
        <v>36000</v>
      </c>
    </row>
    <row r="62" spans="1:3" s="208" customFormat="1" ht="36" customHeight="1">
      <c r="A62" s="206" t="s">
        <v>356</v>
      </c>
      <c r="B62" s="172" t="s">
        <v>357</v>
      </c>
      <c r="C62" s="277">
        <v>14920000</v>
      </c>
    </row>
    <row r="63" spans="1:3" s="208" customFormat="1" ht="31.5">
      <c r="A63" s="206" t="s">
        <v>358</v>
      </c>
      <c r="B63" s="172" t="s">
        <v>359</v>
      </c>
      <c r="C63" s="277">
        <v>14920000</v>
      </c>
    </row>
    <row r="64" spans="1:3" s="208" customFormat="1" ht="31.5">
      <c r="A64" s="206" t="s">
        <v>1425</v>
      </c>
      <c r="B64" s="372" t="s">
        <v>128</v>
      </c>
      <c r="C64" s="277">
        <v>936000</v>
      </c>
    </row>
    <row r="65" spans="1:3" s="208" customFormat="1" ht="78.75">
      <c r="A65" s="206" t="s">
        <v>73</v>
      </c>
      <c r="B65" s="172" t="s">
        <v>74</v>
      </c>
      <c r="C65" s="277">
        <f>C66+C68</f>
        <v>2584000</v>
      </c>
    </row>
    <row r="66" spans="1:3" s="208" customFormat="1" ht="78.75">
      <c r="A66" s="206" t="s">
        <v>146</v>
      </c>
      <c r="B66" s="172" t="s">
        <v>147</v>
      </c>
      <c r="C66" s="277">
        <v>284000</v>
      </c>
    </row>
    <row r="67" spans="1:3" s="208" customFormat="1" ht="78.75">
      <c r="A67" s="206" t="s">
        <v>424</v>
      </c>
      <c r="B67" s="172" t="s">
        <v>72</v>
      </c>
      <c r="C67" s="277">
        <v>284000</v>
      </c>
    </row>
    <row r="68" spans="1:3" s="208" customFormat="1" ht="110.25">
      <c r="A68" s="206" t="s">
        <v>1426</v>
      </c>
      <c r="B68" s="172" t="s">
        <v>1427</v>
      </c>
      <c r="C68" s="277">
        <v>2300000</v>
      </c>
    </row>
    <row r="69" spans="1:3" s="208" customFormat="1" ht="15.75">
      <c r="A69" s="206" t="s">
        <v>148</v>
      </c>
      <c r="B69" s="172" t="s">
        <v>273</v>
      </c>
      <c r="C69" s="277">
        <v>4420000</v>
      </c>
    </row>
    <row r="70" spans="1:3" s="208" customFormat="1" ht="15.75">
      <c r="A70" s="206" t="s">
        <v>274</v>
      </c>
      <c r="B70" s="172" t="s">
        <v>275</v>
      </c>
      <c r="C70" s="277">
        <f>C71+C72+C74+C75+C76</f>
        <v>4420000</v>
      </c>
    </row>
    <row r="71" spans="1:3" s="208" customFormat="1" ht="31.5">
      <c r="A71" s="206" t="s">
        <v>298</v>
      </c>
      <c r="B71" s="172" t="s">
        <v>297</v>
      </c>
      <c r="C71" s="277">
        <v>350000</v>
      </c>
    </row>
    <row r="72" spans="1:3" s="208" customFormat="1" ht="15.75">
      <c r="A72" s="206" t="s">
        <v>299</v>
      </c>
      <c r="B72" s="172" t="s">
        <v>399</v>
      </c>
      <c r="C72" s="277">
        <v>60000</v>
      </c>
    </row>
    <row r="73" spans="1:3" s="208" customFormat="1" ht="15.75">
      <c r="A73" s="206" t="s">
        <v>783</v>
      </c>
      <c r="B73" s="172" t="s">
        <v>784</v>
      </c>
      <c r="C73" s="277">
        <v>4010000</v>
      </c>
    </row>
    <row r="74" spans="1:3" s="208" customFormat="1" ht="15.75">
      <c r="A74" s="206" t="s">
        <v>555</v>
      </c>
      <c r="B74" s="172" t="s">
        <v>556</v>
      </c>
      <c r="C74" s="277">
        <v>3410000</v>
      </c>
    </row>
    <row r="75" spans="1:3" s="208" customFormat="1" ht="15.75">
      <c r="A75" s="206" t="s">
        <v>785</v>
      </c>
      <c r="B75" s="172" t="s">
        <v>786</v>
      </c>
      <c r="C75" s="277">
        <v>600000</v>
      </c>
    </row>
    <row r="76" spans="1:3" s="208" customFormat="1" ht="33" customHeight="1">
      <c r="A76" s="206" t="s">
        <v>455</v>
      </c>
      <c r="B76" s="172" t="s">
        <v>454</v>
      </c>
      <c r="C76" s="277">
        <v>0</v>
      </c>
    </row>
    <row r="77" spans="1:3" s="208" customFormat="1" ht="31.5">
      <c r="A77" s="258" t="s">
        <v>403</v>
      </c>
      <c r="B77" s="172" t="s">
        <v>787</v>
      </c>
      <c r="C77" s="277">
        <f>C78</f>
        <v>506000</v>
      </c>
    </row>
    <row r="78" spans="1:3" s="208" customFormat="1" ht="15.75">
      <c r="A78" s="206" t="s">
        <v>405</v>
      </c>
      <c r="B78" s="172" t="s">
        <v>404</v>
      </c>
      <c r="C78" s="277">
        <f>C79</f>
        <v>506000</v>
      </c>
    </row>
    <row r="79" spans="1:3" s="208" customFormat="1" ht="31.5">
      <c r="A79" s="206" t="s">
        <v>149</v>
      </c>
      <c r="B79" s="172" t="s">
        <v>150</v>
      </c>
      <c r="C79" s="277">
        <f>C80</f>
        <v>506000</v>
      </c>
    </row>
    <row r="80" spans="1:3" s="208" customFormat="1" ht="36" customHeight="1">
      <c r="A80" s="206" t="s">
        <v>130</v>
      </c>
      <c r="B80" s="172" t="s">
        <v>75</v>
      </c>
      <c r="C80" s="277">
        <v>506000</v>
      </c>
    </row>
    <row r="81" spans="1:3" s="208" customFormat="1" ht="31.5">
      <c r="A81" s="206" t="s">
        <v>788</v>
      </c>
      <c r="B81" s="255" t="s">
        <v>102</v>
      </c>
      <c r="C81" s="277">
        <f>C82+C85+C89+C90</f>
        <v>11021000</v>
      </c>
    </row>
    <row r="82" spans="1:3" s="208" customFormat="1" ht="78.75">
      <c r="A82" s="256" t="s">
        <v>151</v>
      </c>
      <c r="B82" s="172" t="s">
        <v>448</v>
      </c>
      <c r="C82" s="277">
        <f>C83</f>
        <v>8100000</v>
      </c>
    </row>
    <row r="83" spans="1:3" s="208" customFormat="1" ht="94.5">
      <c r="A83" s="206" t="s">
        <v>152</v>
      </c>
      <c r="B83" s="172" t="s">
        <v>557</v>
      </c>
      <c r="C83" s="277">
        <f>C84</f>
        <v>8100000</v>
      </c>
    </row>
    <row r="84" spans="1:3" s="208" customFormat="1" ht="94.5">
      <c r="A84" s="206" t="s">
        <v>287</v>
      </c>
      <c r="B84" s="172" t="s">
        <v>558</v>
      </c>
      <c r="C84" s="277">
        <v>8100000</v>
      </c>
    </row>
    <row r="85" spans="1:3" s="208" customFormat="1" ht="31.5">
      <c r="A85" s="206" t="s">
        <v>352</v>
      </c>
      <c r="B85" s="172" t="s">
        <v>447</v>
      </c>
      <c r="C85" s="277">
        <f>C86</f>
        <v>2106000</v>
      </c>
    </row>
    <row r="86" spans="1:3" s="208" customFormat="1" ht="31.5">
      <c r="A86" s="206" t="s">
        <v>419</v>
      </c>
      <c r="B86" s="172" t="s">
        <v>288</v>
      </c>
      <c r="C86" s="277">
        <f>C87+C88</f>
        <v>2106000</v>
      </c>
    </row>
    <row r="87" spans="1:3" s="208" customFormat="1" ht="63">
      <c r="A87" s="206" t="s">
        <v>153</v>
      </c>
      <c r="B87" s="255" t="s">
        <v>154</v>
      </c>
      <c r="C87" s="277">
        <v>556000</v>
      </c>
    </row>
    <row r="88" spans="1:3" s="208" customFormat="1" ht="47.25">
      <c r="A88" s="176" t="s">
        <v>559</v>
      </c>
      <c r="B88" s="255" t="s">
        <v>560</v>
      </c>
      <c r="C88" s="277">
        <v>1550000</v>
      </c>
    </row>
    <row r="89" spans="1:3" s="208" customFormat="1" ht="94.5">
      <c r="A89" s="373" t="s">
        <v>1428</v>
      </c>
      <c r="B89" s="374" t="s">
        <v>1429</v>
      </c>
      <c r="C89" s="375">
        <v>172000</v>
      </c>
    </row>
    <row r="90" spans="1:3" s="208" customFormat="1" ht="78.75">
      <c r="A90" s="373" t="s">
        <v>1430</v>
      </c>
      <c r="B90" s="374" t="s">
        <v>1431</v>
      </c>
      <c r="C90" s="375">
        <v>643000</v>
      </c>
    </row>
    <row r="91" spans="1:3" s="208" customFormat="1" ht="15.75">
      <c r="A91" s="206" t="s">
        <v>280</v>
      </c>
      <c r="B91" s="376" t="s">
        <v>364</v>
      </c>
      <c r="C91" s="277">
        <f>C92+C93+C94+C95+C97+C100+C101+C102</f>
        <v>2854000</v>
      </c>
    </row>
    <row r="92" spans="1:3" s="208" customFormat="1" ht="94.5">
      <c r="A92" s="206" t="s">
        <v>1432</v>
      </c>
      <c r="B92" s="376" t="s">
        <v>1433</v>
      </c>
      <c r="C92" s="277">
        <v>250000</v>
      </c>
    </row>
    <row r="93" spans="1:3" s="208" customFormat="1" ht="78.75">
      <c r="A93" s="206" t="s">
        <v>1434</v>
      </c>
      <c r="B93" s="376" t="s">
        <v>1435</v>
      </c>
      <c r="C93" s="277">
        <v>181000</v>
      </c>
    </row>
    <row r="94" spans="1:3" s="208" customFormat="1" ht="94.5">
      <c r="A94" s="206" t="s">
        <v>1436</v>
      </c>
      <c r="B94" s="376" t="s">
        <v>1437</v>
      </c>
      <c r="C94" s="277">
        <v>263000</v>
      </c>
    </row>
    <row r="95" spans="1:3" s="208" customFormat="1" ht="31.5">
      <c r="A95" s="206" t="s">
        <v>901</v>
      </c>
      <c r="B95" s="376" t="s">
        <v>902</v>
      </c>
      <c r="C95" s="277">
        <v>100000</v>
      </c>
    </row>
    <row r="96" spans="1:3" s="208" customFormat="1" ht="47.25">
      <c r="A96" s="206" t="s">
        <v>789</v>
      </c>
      <c r="B96" s="376" t="s">
        <v>790</v>
      </c>
      <c r="C96" s="277">
        <v>100000</v>
      </c>
    </row>
    <row r="97" spans="1:3" s="208" customFormat="1" ht="113.25" customHeight="1">
      <c r="A97" s="206" t="s">
        <v>903</v>
      </c>
      <c r="B97" s="172" t="s">
        <v>904</v>
      </c>
      <c r="C97" s="277">
        <f>C98</f>
        <v>769000</v>
      </c>
    </row>
    <row r="98" spans="1:3" s="208" customFormat="1" ht="63">
      <c r="A98" s="206" t="s">
        <v>905</v>
      </c>
      <c r="B98" s="172" t="s">
        <v>906</v>
      </c>
      <c r="C98" s="277">
        <f>C99</f>
        <v>769000</v>
      </c>
    </row>
    <row r="99" spans="1:3" s="208" customFormat="1" ht="78.75">
      <c r="A99" s="206" t="s">
        <v>907</v>
      </c>
      <c r="B99" s="172" t="s">
        <v>908</v>
      </c>
      <c r="C99" s="277">
        <v>769000</v>
      </c>
    </row>
    <row r="100" spans="1:3" s="208" customFormat="1" ht="110.25">
      <c r="A100" s="206" t="s">
        <v>1438</v>
      </c>
      <c r="B100" s="172" t="s">
        <v>1075</v>
      </c>
      <c r="C100" s="277">
        <v>700000</v>
      </c>
    </row>
    <row r="101" spans="1:3" s="208" customFormat="1" ht="51.75" customHeight="1">
      <c r="A101" s="206" t="s">
        <v>913</v>
      </c>
      <c r="B101" s="172" t="s">
        <v>914</v>
      </c>
      <c r="C101" s="277">
        <v>345000</v>
      </c>
    </row>
    <row r="102" spans="1:3" s="208" customFormat="1" ht="78.75">
      <c r="A102" s="206" t="s">
        <v>915</v>
      </c>
      <c r="B102" s="172" t="s">
        <v>916</v>
      </c>
      <c r="C102" s="277">
        <f>C103</f>
        <v>246000</v>
      </c>
    </row>
    <row r="103" spans="1:3" s="208" customFormat="1" ht="63">
      <c r="A103" s="206" t="s">
        <v>917</v>
      </c>
      <c r="B103" s="172" t="s">
        <v>918</v>
      </c>
      <c r="C103" s="277">
        <v>246000</v>
      </c>
    </row>
    <row r="104" spans="1:3" s="208" customFormat="1" ht="15.75">
      <c r="A104" s="206" t="s">
        <v>791</v>
      </c>
      <c r="B104" s="172" t="s">
        <v>365</v>
      </c>
      <c r="C104" s="277">
        <f>C105+C112</f>
        <v>1308000</v>
      </c>
    </row>
    <row r="105" spans="1:3" s="208" customFormat="1" ht="31.5">
      <c r="A105" s="206" t="s">
        <v>1439</v>
      </c>
      <c r="B105" s="172" t="s">
        <v>1166</v>
      </c>
      <c r="C105" s="277">
        <f>C106+C108+C109+C111+C107+C110</f>
        <v>548000</v>
      </c>
    </row>
    <row r="106" spans="1:3" s="208" customFormat="1" ht="78.75">
      <c r="A106" s="206" t="s">
        <v>1319</v>
      </c>
      <c r="B106" s="259" t="s">
        <v>1320</v>
      </c>
      <c r="C106" s="277">
        <v>74000</v>
      </c>
    </row>
    <row r="107" spans="1:3" s="208" customFormat="1" ht="94.5">
      <c r="A107" s="206" t="s">
        <v>1321</v>
      </c>
      <c r="B107" s="259" t="s">
        <v>1322</v>
      </c>
      <c r="C107" s="277">
        <v>100000</v>
      </c>
    </row>
    <row r="108" spans="1:3" s="208" customFormat="1" ht="110.25">
      <c r="A108" s="206" t="s">
        <v>1323</v>
      </c>
      <c r="B108" s="259" t="s">
        <v>1324</v>
      </c>
      <c r="C108" s="277">
        <v>100000</v>
      </c>
    </row>
    <row r="109" spans="1:3" s="208" customFormat="1" ht="94.5">
      <c r="A109" s="206" t="s">
        <v>1325</v>
      </c>
      <c r="B109" s="172" t="s">
        <v>1326</v>
      </c>
      <c r="C109" s="277">
        <v>74000</v>
      </c>
    </row>
    <row r="110" spans="1:3" s="208" customFormat="1" ht="99" customHeight="1">
      <c r="A110" s="206" t="s">
        <v>1327</v>
      </c>
      <c r="B110" s="172" t="s">
        <v>1328</v>
      </c>
      <c r="C110" s="277">
        <v>100000</v>
      </c>
    </row>
    <row r="111" spans="1:3" s="208" customFormat="1" ht="114.75" customHeight="1">
      <c r="A111" s="206" t="s">
        <v>1329</v>
      </c>
      <c r="B111" s="172" t="s">
        <v>1330</v>
      </c>
      <c r="C111" s="277">
        <v>100000</v>
      </c>
    </row>
    <row r="112" spans="1:3" s="208" customFormat="1" ht="15.75">
      <c r="A112" s="206" t="s">
        <v>792</v>
      </c>
      <c r="B112" s="172" t="s">
        <v>449</v>
      </c>
      <c r="C112" s="277">
        <v>760000</v>
      </c>
    </row>
    <row r="113" spans="1:3" s="208" customFormat="1" ht="15.75">
      <c r="A113" s="206" t="s">
        <v>276</v>
      </c>
      <c r="B113" s="172" t="s">
        <v>277</v>
      </c>
      <c r="C113" s="277">
        <v>760000</v>
      </c>
    </row>
    <row r="114" spans="1:3" s="208" customFormat="1" ht="15.75">
      <c r="A114" s="176" t="s">
        <v>45</v>
      </c>
      <c r="B114" s="172" t="s">
        <v>371</v>
      </c>
      <c r="C114" s="284">
        <f>C115+C184</f>
        <v>1509359336.23</v>
      </c>
    </row>
    <row r="115" spans="1:7" s="208" customFormat="1" ht="31.5">
      <c r="A115" s="176" t="s">
        <v>46</v>
      </c>
      <c r="B115" s="172" t="s">
        <v>301</v>
      </c>
      <c r="C115" s="284">
        <f>C145+C175+C116+C121</f>
        <v>1509327189.13</v>
      </c>
      <c r="G115" s="214"/>
    </row>
    <row r="116" spans="1:3" s="208" customFormat="1" ht="19.5" customHeight="1">
      <c r="A116" s="176" t="s">
        <v>327</v>
      </c>
      <c r="B116" s="172" t="s">
        <v>337</v>
      </c>
      <c r="C116" s="284">
        <f>C118+C119</f>
        <v>192885300</v>
      </c>
    </row>
    <row r="117" spans="1:3" s="208" customFormat="1" ht="21" customHeight="1">
      <c r="A117" s="176" t="s">
        <v>326</v>
      </c>
      <c r="B117" s="172" t="s">
        <v>480</v>
      </c>
      <c r="C117" s="284">
        <f>C118</f>
        <v>98043000</v>
      </c>
    </row>
    <row r="118" spans="1:3" s="208" customFormat="1" ht="31.5">
      <c r="A118" s="176" t="s">
        <v>568</v>
      </c>
      <c r="B118" s="172" t="s">
        <v>456</v>
      </c>
      <c r="C118" s="284">
        <v>98043000</v>
      </c>
    </row>
    <row r="119" spans="1:3" s="208" customFormat="1" ht="31.5">
      <c r="A119" s="176" t="s">
        <v>709</v>
      </c>
      <c r="B119" s="172" t="s">
        <v>711</v>
      </c>
      <c r="C119" s="284">
        <f>C120</f>
        <v>94842300</v>
      </c>
    </row>
    <row r="120" spans="1:3" s="208" customFormat="1" ht="33" customHeight="1">
      <c r="A120" s="176" t="s">
        <v>708</v>
      </c>
      <c r="B120" s="172" t="s">
        <v>710</v>
      </c>
      <c r="C120" s="284">
        <v>94842300</v>
      </c>
    </row>
    <row r="121" spans="1:4" s="208" customFormat="1" ht="33" customHeight="1">
      <c r="A121" s="176" t="s">
        <v>328</v>
      </c>
      <c r="B121" s="172" t="s">
        <v>400</v>
      </c>
      <c r="C121" s="284">
        <f>C123+C132+C128+C131+C126+C130+C129+C125+C124+C127</f>
        <v>288964736.81999993</v>
      </c>
      <c r="D121" s="214"/>
    </row>
    <row r="122" spans="1:3" s="208" customFormat="1" ht="129.75" customHeight="1">
      <c r="A122" s="176" t="s">
        <v>801</v>
      </c>
      <c r="B122" s="172" t="s">
        <v>793</v>
      </c>
      <c r="C122" s="284">
        <f>C123</f>
        <v>80330000</v>
      </c>
    </row>
    <row r="123" spans="1:3" s="208" customFormat="1" ht="129.75" customHeight="1">
      <c r="A123" s="176" t="s">
        <v>569</v>
      </c>
      <c r="B123" s="172" t="s">
        <v>1177</v>
      </c>
      <c r="C123" s="284">
        <v>80330000</v>
      </c>
    </row>
    <row r="124" spans="1:3" s="208" customFormat="1" ht="63.75" customHeight="1">
      <c r="A124" s="223" t="s">
        <v>570</v>
      </c>
      <c r="B124" s="261" t="s">
        <v>719</v>
      </c>
      <c r="C124" s="284">
        <v>416326.02</v>
      </c>
    </row>
    <row r="125" spans="1:3" s="208" customFormat="1" ht="66.75" customHeight="1">
      <c r="A125" s="176" t="s">
        <v>899</v>
      </c>
      <c r="B125" s="172" t="s">
        <v>900</v>
      </c>
      <c r="C125" s="284">
        <v>45758621.14</v>
      </c>
    </row>
    <row r="126" spans="1:3" s="208" customFormat="1" ht="36.75" customHeight="1">
      <c r="A126" s="176" t="s">
        <v>571</v>
      </c>
      <c r="B126" s="172" t="s">
        <v>720</v>
      </c>
      <c r="C126" s="284">
        <v>9677015.06</v>
      </c>
    </row>
    <row r="127" spans="1:3" s="208" customFormat="1" ht="36.75" customHeight="1">
      <c r="A127" s="176" t="s">
        <v>822</v>
      </c>
      <c r="B127" s="172" t="s">
        <v>1440</v>
      </c>
      <c r="C127" s="284">
        <v>437859.09</v>
      </c>
    </row>
    <row r="128" spans="1:3" s="208" customFormat="1" ht="33" customHeight="1">
      <c r="A128" s="176" t="s">
        <v>572</v>
      </c>
      <c r="B128" s="172" t="s">
        <v>721</v>
      </c>
      <c r="C128" s="284">
        <v>26939108.57</v>
      </c>
    </row>
    <row r="129" spans="1:3" s="208" customFormat="1" ht="38.25" customHeight="1">
      <c r="A129" s="262" t="s">
        <v>802</v>
      </c>
      <c r="B129" s="261" t="s">
        <v>1196</v>
      </c>
      <c r="C129" s="284">
        <v>6918716.09</v>
      </c>
    </row>
    <row r="130" spans="1:3" s="208" customFormat="1" ht="69.75" customHeight="1">
      <c r="A130" s="262" t="s">
        <v>800</v>
      </c>
      <c r="B130" s="261" t="s">
        <v>805</v>
      </c>
      <c r="C130" s="284">
        <v>12460996</v>
      </c>
    </row>
    <row r="131" spans="1:3" s="208" customFormat="1" ht="64.5" customHeight="1">
      <c r="A131" s="176" t="s">
        <v>573</v>
      </c>
      <c r="B131" s="172" t="s">
        <v>722</v>
      </c>
      <c r="C131" s="284">
        <v>4151000</v>
      </c>
    </row>
    <row r="132" spans="1:3" s="208" customFormat="1" ht="15.75">
      <c r="A132" s="176" t="s">
        <v>574</v>
      </c>
      <c r="B132" s="172" t="s">
        <v>334</v>
      </c>
      <c r="C132" s="284">
        <f>C136+C135+C133+C134+C137+C141+C142+C143+C138+C139+C144+C140</f>
        <v>101875094.85</v>
      </c>
    </row>
    <row r="133" spans="1:3" s="208" customFormat="1" ht="130.5" customHeight="1">
      <c r="A133" s="176" t="s">
        <v>575</v>
      </c>
      <c r="B133" s="172" t="s">
        <v>564</v>
      </c>
      <c r="C133" s="284">
        <v>26803300</v>
      </c>
    </row>
    <row r="134" spans="1:3" s="208" customFormat="1" ht="97.5" customHeight="1">
      <c r="A134" s="176" t="s">
        <v>576</v>
      </c>
      <c r="B134" s="172" t="s">
        <v>1178</v>
      </c>
      <c r="C134" s="284">
        <v>22031800</v>
      </c>
    </row>
    <row r="135" spans="1:3" s="208" customFormat="1" ht="81.75" customHeight="1">
      <c r="A135" s="176" t="s">
        <v>577</v>
      </c>
      <c r="B135" s="172" t="s">
        <v>723</v>
      </c>
      <c r="C135" s="284">
        <v>8931632</v>
      </c>
    </row>
    <row r="136" spans="1:3" s="208" customFormat="1" ht="67.5" customHeight="1">
      <c r="A136" s="176" t="s">
        <v>578</v>
      </c>
      <c r="B136" s="172" t="s">
        <v>1179</v>
      </c>
      <c r="C136" s="284">
        <v>54700</v>
      </c>
    </row>
    <row r="137" spans="1:3" s="208" customFormat="1" ht="115.5" customHeight="1">
      <c r="A137" s="176" t="s">
        <v>716</v>
      </c>
      <c r="B137" s="172" t="s">
        <v>724</v>
      </c>
      <c r="C137" s="284">
        <v>15332795</v>
      </c>
    </row>
    <row r="138" spans="1:3" s="208" customFormat="1" ht="48" customHeight="1">
      <c r="A138" s="176" t="s">
        <v>1331</v>
      </c>
      <c r="B138" s="172" t="s">
        <v>1332</v>
      </c>
      <c r="C138" s="284">
        <v>4948000</v>
      </c>
    </row>
    <row r="139" spans="1:3" s="208" customFormat="1" ht="66" customHeight="1">
      <c r="A139" s="176" t="s">
        <v>1333</v>
      </c>
      <c r="B139" s="172" t="s">
        <v>1334</v>
      </c>
      <c r="C139" s="284">
        <v>10037735.85</v>
      </c>
    </row>
    <row r="140" spans="1:3" s="208" customFormat="1" ht="79.5" customHeight="1">
      <c r="A140" s="176" t="s">
        <v>1441</v>
      </c>
      <c r="B140" s="172" t="s">
        <v>1442</v>
      </c>
      <c r="C140" s="284">
        <v>4835544</v>
      </c>
    </row>
    <row r="141" spans="1:3" s="208" customFormat="1" ht="50.25" customHeight="1">
      <c r="A141" s="176" t="s">
        <v>717</v>
      </c>
      <c r="B141" s="172" t="s">
        <v>718</v>
      </c>
      <c r="C141" s="284">
        <v>5694000</v>
      </c>
    </row>
    <row r="142" spans="1:3" s="208" customFormat="1" ht="50.25" customHeight="1">
      <c r="A142" s="176" t="s">
        <v>799</v>
      </c>
      <c r="B142" s="172" t="s">
        <v>1180</v>
      </c>
      <c r="C142" s="284">
        <v>947200</v>
      </c>
    </row>
    <row r="143" spans="1:3" s="208" customFormat="1" ht="63.75" customHeight="1">
      <c r="A143" s="176" t="s">
        <v>823</v>
      </c>
      <c r="B143" s="172" t="s">
        <v>824</v>
      </c>
      <c r="C143" s="284">
        <v>2022890</v>
      </c>
    </row>
    <row r="144" spans="1:3" s="208" customFormat="1" ht="81.75" customHeight="1">
      <c r="A144" s="176" t="s">
        <v>1443</v>
      </c>
      <c r="B144" s="172" t="s">
        <v>1444</v>
      </c>
      <c r="C144" s="284">
        <v>235498</v>
      </c>
    </row>
    <row r="145" spans="1:3" s="208" customFormat="1" ht="24" customHeight="1">
      <c r="A145" s="176" t="s">
        <v>579</v>
      </c>
      <c r="B145" s="172" t="s">
        <v>335</v>
      </c>
      <c r="C145" s="284">
        <f>C170+C146+C169+C171+C173+C172+C174</f>
        <v>869079772.5100001</v>
      </c>
    </row>
    <row r="146" spans="1:3" s="208" customFormat="1" ht="31.5">
      <c r="A146" s="176" t="s">
        <v>580</v>
      </c>
      <c r="B146" s="172" t="s">
        <v>338</v>
      </c>
      <c r="C146" s="284">
        <f>C152+C153+C154+C151+C163+C148+C164+C150+C162+C157+C161+C160+C155+C156+C165+C147+C149+C158+C159+C167+C166+C168</f>
        <v>835704235.58</v>
      </c>
    </row>
    <row r="147" spans="1:3" s="208" customFormat="1" ht="240.75" customHeight="1">
      <c r="A147" s="176" t="s">
        <v>581</v>
      </c>
      <c r="B147" s="172" t="s">
        <v>156</v>
      </c>
      <c r="C147" s="284">
        <v>223883600</v>
      </c>
    </row>
    <row r="148" spans="1:3" s="208" customFormat="1" ht="209.25" customHeight="1">
      <c r="A148" s="176" t="s">
        <v>582</v>
      </c>
      <c r="B148" s="172" t="s">
        <v>330</v>
      </c>
      <c r="C148" s="284">
        <v>2567600</v>
      </c>
    </row>
    <row r="149" spans="1:3" s="208" customFormat="1" ht="210" customHeight="1">
      <c r="A149" s="176" t="s">
        <v>583</v>
      </c>
      <c r="B149" s="172" t="s">
        <v>157</v>
      </c>
      <c r="C149" s="284">
        <v>367458700</v>
      </c>
    </row>
    <row r="150" spans="1:3" s="208" customFormat="1" ht="208.5" customHeight="1">
      <c r="A150" s="176" t="s">
        <v>584</v>
      </c>
      <c r="B150" s="172" t="s">
        <v>331</v>
      </c>
      <c r="C150" s="284">
        <v>15756000</v>
      </c>
    </row>
    <row r="151" spans="1:3" s="208" customFormat="1" ht="68.25" customHeight="1">
      <c r="A151" s="176" t="s">
        <v>585</v>
      </c>
      <c r="B151" s="172" t="s">
        <v>93</v>
      </c>
      <c r="C151" s="284">
        <v>4748900</v>
      </c>
    </row>
    <row r="152" spans="1:3" s="208" customFormat="1" ht="66.75" customHeight="1">
      <c r="A152" s="176" t="s">
        <v>586</v>
      </c>
      <c r="B152" s="172" t="s">
        <v>158</v>
      </c>
      <c r="C152" s="284">
        <v>7871600</v>
      </c>
    </row>
    <row r="153" spans="1:3" s="208" customFormat="1" ht="85.5" customHeight="1">
      <c r="A153" s="176" t="s">
        <v>587</v>
      </c>
      <c r="B153" s="172" t="s">
        <v>95</v>
      </c>
      <c r="C153" s="284">
        <v>1329700</v>
      </c>
    </row>
    <row r="154" spans="1:3" s="208" customFormat="1" ht="83.25" customHeight="1">
      <c r="A154" s="176" t="s">
        <v>588</v>
      </c>
      <c r="B154" s="172" t="s">
        <v>94</v>
      </c>
      <c r="C154" s="284">
        <v>1669400</v>
      </c>
    </row>
    <row r="155" spans="1:3" s="208" customFormat="1" ht="206.25" customHeight="1">
      <c r="A155" s="176" t="s">
        <v>589</v>
      </c>
      <c r="B155" s="172" t="s">
        <v>725</v>
      </c>
      <c r="C155" s="284">
        <v>280800</v>
      </c>
    </row>
    <row r="156" spans="1:3" s="208" customFormat="1" ht="93.75" customHeight="1">
      <c r="A156" s="176" t="s">
        <v>590</v>
      </c>
      <c r="B156" s="172" t="s">
        <v>726</v>
      </c>
      <c r="C156" s="284">
        <v>592400</v>
      </c>
    </row>
    <row r="157" spans="1:3" s="208" customFormat="1" ht="242.25" customHeight="1">
      <c r="A157" s="176" t="s">
        <v>591</v>
      </c>
      <c r="B157" s="172" t="s">
        <v>333</v>
      </c>
      <c r="C157" s="284">
        <v>43595200</v>
      </c>
    </row>
    <row r="158" spans="1:3" s="208" customFormat="1" ht="96.75" customHeight="1">
      <c r="A158" s="176" t="s">
        <v>592</v>
      </c>
      <c r="B158" s="172" t="s">
        <v>1183</v>
      </c>
      <c r="C158" s="284">
        <v>9478500</v>
      </c>
    </row>
    <row r="159" spans="1:3" ht="116.25" customHeight="1">
      <c r="A159" s="176" t="s">
        <v>593</v>
      </c>
      <c r="B159" s="172" t="s">
        <v>1184</v>
      </c>
      <c r="C159" s="284">
        <v>2929940.2</v>
      </c>
    </row>
    <row r="160" spans="1:3" s="208" customFormat="1" ht="114" customHeight="1">
      <c r="A160" s="176" t="s">
        <v>594</v>
      </c>
      <c r="B160" s="172" t="s">
        <v>1185</v>
      </c>
      <c r="C160" s="284">
        <v>3183667.2</v>
      </c>
    </row>
    <row r="161" spans="1:3" s="208" customFormat="1" ht="132" customHeight="1">
      <c r="A161" s="176" t="s">
        <v>595</v>
      </c>
      <c r="B161" s="172" t="s">
        <v>728</v>
      </c>
      <c r="C161" s="284">
        <v>10891381.18</v>
      </c>
    </row>
    <row r="162" spans="1:3" s="227" customFormat="1" ht="114.75" customHeight="1">
      <c r="A162" s="176" t="s">
        <v>596</v>
      </c>
      <c r="B162" s="172" t="s">
        <v>332</v>
      </c>
      <c r="C162" s="284">
        <v>300000</v>
      </c>
    </row>
    <row r="163" spans="1:3" s="208" customFormat="1" ht="270" customHeight="1">
      <c r="A163" s="176" t="s">
        <v>608</v>
      </c>
      <c r="B163" s="172" t="s">
        <v>96</v>
      </c>
      <c r="C163" s="284">
        <v>77892200</v>
      </c>
    </row>
    <row r="164" spans="1:3" s="208" customFormat="1" ht="242.25" customHeight="1">
      <c r="A164" s="176" t="s">
        <v>607</v>
      </c>
      <c r="B164" s="172" t="s">
        <v>155</v>
      </c>
      <c r="C164" s="284">
        <v>38427300</v>
      </c>
    </row>
    <row r="165" spans="1:3" s="208" customFormat="1" ht="81.75" customHeight="1">
      <c r="A165" s="176" t="s">
        <v>606</v>
      </c>
      <c r="B165" s="172" t="s">
        <v>1181</v>
      </c>
      <c r="C165" s="284">
        <v>1594900</v>
      </c>
    </row>
    <row r="166" spans="1:3" s="208" customFormat="1" ht="99" customHeight="1">
      <c r="A166" s="176" t="s">
        <v>715</v>
      </c>
      <c r="B166" s="172" t="s">
        <v>1186</v>
      </c>
      <c r="C166" s="284">
        <v>1334850</v>
      </c>
    </row>
    <row r="167" spans="1:3" s="208" customFormat="1" ht="98.25" customHeight="1">
      <c r="A167" s="176" t="s">
        <v>605</v>
      </c>
      <c r="B167" s="172" t="s">
        <v>1187</v>
      </c>
      <c r="C167" s="284">
        <v>19315380</v>
      </c>
    </row>
    <row r="168" spans="1:3" s="208" customFormat="1" ht="118.5" customHeight="1">
      <c r="A168" s="176" t="s">
        <v>712</v>
      </c>
      <c r="B168" s="172" t="s">
        <v>1188</v>
      </c>
      <c r="C168" s="284">
        <v>602217</v>
      </c>
    </row>
    <row r="169" spans="1:3" s="208" customFormat="1" ht="101.25" customHeight="1">
      <c r="A169" s="176" t="s">
        <v>604</v>
      </c>
      <c r="B169" s="172" t="s">
        <v>729</v>
      </c>
      <c r="C169" s="284">
        <v>20139500</v>
      </c>
    </row>
    <row r="170" spans="1:3" s="208" customFormat="1" ht="72" customHeight="1">
      <c r="A170" s="176" t="s">
        <v>603</v>
      </c>
      <c r="B170" s="172" t="s">
        <v>730</v>
      </c>
      <c r="C170" s="284">
        <v>8284720</v>
      </c>
    </row>
    <row r="171" spans="1:3" s="208" customFormat="1" ht="52.5" customHeight="1">
      <c r="A171" s="176" t="s">
        <v>602</v>
      </c>
      <c r="B171" s="172" t="s">
        <v>474</v>
      </c>
      <c r="C171" s="284">
        <v>2265100</v>
      </c>
    </row>
    <row r="172" spans="1:3" s="208" customFormat="1" ht="70.5" customHeight="1">
      <c r="A172" s="176" t="s">
        <v>713</v>
      </c>
      <c r="B172" s="172" t="s">
        <v>714</v>
      </c>
      <c r="C172" s="284">
        <v>44800</v>
      </c>
    </row>
    <row r="173" spans="1:3" s="208" customFormat="1" ht="36.75" customHeight="1">
      <c r="A173" s="176" t="s">
        <v>601</v>
      </c>
      <c r="B173" s="172" t="s">
        <v>159</v>
      </c>
      <c r="C173" s="284">
        <v>1359656.23</v>
      </c>
    </row>
    <row r="174" spans="1:3" s="208" customFormat="1" ht="33.75" customHeight="1">
      <c r="A174" s="176" t="s">
        <v>798</v>
      </c>
      <c r="B174" s="172" t="s">
        <v>806</v>
      </c>
      <c r="C174" s="284">
        <v>1281760.7</v>
      </c>
    </row>
    <row r="175" spans="1:3" s="208" customFormat="1" ht="27" customHeight="1">
      <c r="A175" s="176" t="s">
        <v>600</v>
      </c>
      <c r="B175" s="172" t="s">
        <v>475</v>
      </c>
      <c r="C175" s="284">
        <f>C176+C178+C179+C177</f>
        <v>158397379.8</v>
      </c>
    </row>
    <row r="176" spans="1:3" s="208" customFormat="1" ht="69" customHeight="1">
      <c r="A176" s="176" t="s">
        <v>599</v>
      </c>
      <c r="B176" s="172" t="s">
        <v>919</v>
      </c>
      <c r="C176" s="284">
        <v>4177257.8</v>
      </c>
    </row>
    <row r="177" spans="1:3" s="208" customFormat="1" ht="69" customHeight="1">
      <c r="A177" s="176" t="s">
        <v>831</v>
      </c>
      <c r="B177" s="172" t="s">
        <v>832</v>
      </c>
      <c r="C177" s="284">
        <v>42134022</v>
      </c>
    </row>
    <row r="178" spans="1:3" s="208" customFormat="1" ht="69" customHeight="1">
      <c r="A178" s="176" t="s">
        <v>825</v>
      </c>
      <c r="B178" s="172" t="s">
        <v>1190</v>
      </c>
      <c r="C178" s="284">
        <v>50000000</v>
      </c>
    </row>
    <row r="179" spans="1:3" s="208" customFormat="1" ht="37.5" customHeight="1">
      <c r="A179" s="176" t="s">
        <v>598</v>
      </c>
      <c r="B179" s="172" t="s">
        <v>1189</v>
      </c>
      <c r="C179" s="284">
        <f>C181+C180+C182+C183</f>
        <v>62086100</v>
      </c>
    </row>
    <row r="180" spans="1:3" s="208" customFormat="1" ht="64.5" customHeight="1">
      <c r="A180" s="176" t="s">
        <v>1197</v>
      </c>
      <c r="B180" s="172" t="s">
        <v>1190</v>
      </c>
      <c r="C180" s="284">
        <v>52786100</v>
      </c>
    </row>
    <row r="181" spans="1:3" s="208" customFormat="1" ht="83.25" customHeight="1">
      <c r="A181" s="176" t="s">
        <v>597</v>
      </c>
      <c r="B181" s="172" t="s">
        <v>1335</v>
      </c>
      <c r="C181" s="284">
        <v>8100000</v>
      </c>
    </row>
    <row r="182" spans="1:3" s="208" customFormat="1" ht="83.25" customHeight="1">
      <c r="A182" s="176" t="s">
        <v>1445</v>
      </c>
      <c r="B182" s="172" t="s">
        <v>1446</v>
      </c>
      <c r="C182" s="284">
        <v>500000</v>
      </c>
    </row>
    <row r="183" spans="1:3" s="208" customFormat="1" ht="83.25" customHeight="1">
      <c r="A183" s="176" t="s">
        <v>1447</v>
      </c>
      <c r="B183" s="172" t="s">
        <v>1448</v>
      </c>
      <c r="C183" s="284">
        <v>700000</v>
      </c>
    </row>
    <row r="184" spans="1:3" s="208" customFormat="1" ht="16.5" customHeight="1">
      <c r="A184" s="176" t="s">
        <v>1449</v>
      </c>
      <c r="B184" s="172" t="s">
        <v>1450</v>
      </c>
      <c r="C184" s="284">
        <f>C185</f>
        <v>32147.1</v>
      </c>
    </row>
    <row r="185" spans="1:3" s="208" customFormat="1" ht="34.5" customHeight="1">
      <c r="A185" s="176" t="s">
        <v>1451</v>
      </c>
      <c r="B185" s="172" t="s">
        <v>1452</v>
      </c>
      <c r="C185" s="284">
        <f>C186</f>
        <v>32147.1</v>
      </c>
    </row>
    <row r="186" spans="1:3" s="208" customFormat="1" ht="65.25" customHeight="1">
      <c r="A186" s="176" t="s">
        <v>1453</v>
      </c>
      <c r="B186" s="172" t="s">
        <v>1454</v>
      </c>
      <c r="C186" s="284">
        <v>32147.1</v>
      </c>
    </row>
    <row r="187" spans="1:3" s="208" customFormat="1" ht="15.75">
      <c r="A187" s="209"/>
      <c r="B187" s="210" t="s">
        <v>379</v>
      </c>
      <c r="C187" s="290">
        <f>C114+C15</f>
        <v>2185802336.23</v>
      </c>
    </row>
    <row r="188" spans="1:3" s="208" customFormat="1" ht="15.75">
      <c r="A188" s="205"/>
      <c r="B188" s="212"/>
      <c r="C188" s="309"/>
    </row>
    <row r="189" spans="1:5" s="208" customFormat="1" ht="15.75">
      <c r="A189" s="476" t="s">
        <v>1394</v>
      </c>
      <c r="B189" s="476"/>
      <c r="C189" s="476"/>
      <c r="E189" s="359"/>
    </row>
    <row r="190" spans="1:3" s="208" customFormat="1" ht="15.75">
      <c r="A190" s="203"/>
      <c r="B190" s="204"/>
      <c r="C190" s="306"/>
    </row>
    <row r="191" spans="1:3" s="208" customFormat="1" ht="15.75">
      <c r="A191" s="203"/>
      <c r="B191" s="204"/>
      <c r="C191" s="364"/>
    </row>
    <row r="192" spans="1:3" s="208" customFormat="1" ht="15.75">
      <c r="A192" s="203"/>
      <c r="B192" s="204"/>
      <c r="C192" s="364"/>
    </row>
    <row r="193" spans="1:3" s="208" customFormat="1" ht="15.75">
      <c r="A193" s="203"/>
      <c r="B193" s="204"/>
      <c r="C193" s="306"/>
    </row>
    <row r="194" spans="1:3" s="208" customFormat="1" ht="15.75">
      <c r="A194" s="203"/>
      <c r="B194" s="204"/>
      <c r="C194" s="306"/>
    </row>
    <row r="195" spans="1:3" s="208" customFormat="1" ht="15.75">
      <c r="A195" s="203"/>
      <c r="B195" s="204"/>
      <c r="C195" s="306"/>
    </row>
    <row r="196" spans="1:3" s="208" customFormat="1" ht="15.75">
      <c r="A196" s="203"/>
      <c r="B196" s="204"/>
      <c r="C196" s="306"/>
    </row>
    <row r="197" spans="1:3" s="208" customFormat="1" ht="15.75">
      <c r="A197" s="203"/>
      <c r="B197" s="204"/>
      <c r="C197" s="306"/>
    </row>
    <row r="198" spans="1:3" s="208" customFormat="1" ht="15.75">
      <c r="A198" s="203"/>
      <c r="B198" s="204"/>
      <c r="C198" s="306"/>
    </row>
    <row r="199" spans="1:3" s="208" customFormat="1" ht="15.75">
      <c r="A199" s="203"/>
      <c r="B199" s="204"/>
      <c r="C199" s="306"/>
    </row>
  </sheetData>
  <sheetProtection/>
  <mergeCells count="11">
    <mergeCell ref="A11:C11"/>
    <mergeCell ref="A1:C1"/>
    <mergeCell ref="A2:C2"/>
    <mergeCell ref="A3:C3"/>
    <mergeCell ref="A4:C4"/>
    <mergeCell ref="A5:C5"/>
    <mergeCell ref="A189:C189"/>
    <mergeCell ref="A6:C6"/>
    <mergeCell ref="A7:C7"/>
    <mergeCell ref="A8:C8"/>
    <mergeCell ref="A10:C10"/>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50"/>
  </sheetPr>
  <dimension ref="A1:D157"/>
  <sheetViews>
    <sheetView workbookViewId="0" topLeftCell="A1">
      <selection activeCell="A8" sqref="A8:D8"/>
    </sheetView>
  </sheetViews>
  <sheetFormatPr defaultColWidth="9.00390625" defaultRowHeight="12.75"/>
  <cols>
    <col min="1" max="1" width="25.625" style="265" customWidth="1"/>
    <col min="2" max="2" width="64.00390625" style="264" customWidth="1"/>
    <col min="3" max="3" width="17.125" style="267" customWidth="1"/>
    <col min="4" max="4" width="18.125" style="267" customWidth="1"/>
    <col min="5" max="6" width="9.125" style="265" customWidth="1"/>
    <col min="7" max="7" width="10.125" style="265" bestFit="1" customWidth="1"/>
    <col min="8" max="16384" width="9.125" style="265" customWidth="1"/>
  </cols>
  <sheetData>
    <row r="1" spans="1:4" ht="15.75" customHeight="1">
      <c r="A1" s="479" t="s">
        <v>1151</v>
      </c>
      <c r="B1" s="479"/>
      <c r="C1" s="479"/>
      <c r="D1" s="479"/>
    </row>
    <row r="2" spans="1:4" ht="15.75" customHeight="1">
      <c r="A2" s="479" t="s">
        <v>561</v>
      </c>
      <c r="B2" s="479"/>
      <c r="C2" s="479"/>
      <c r="D2" s="479"/>
    </row>
    <row r="3" spans="1:4" ht="15.75" customHeight="1">
      <c r="A3" s="479" t="s">
        <v>562</v>
      </c>
      <c r="B3" s="479"/>
      <c r="C3" s="479"/>
      <c r="D3" s="479"/>
    </row>
    <row r="4" spans="1:4" ht="15.75" customHeight="1">
      <c r="A4" s="479" t="s">
        <v>563</v>
      </c>
      <c r="B4" s="479"/>
      <c r="C4" s="479"/>
      <c r="D4" s="479"/>
    </row>
    <row r="5" spans="1:4" ht="15.75">
      <c r="A5" s="479" t="s">
        <v>1233</v>
      </c>
      <c r="B5" s="479"/>
      <c r="C5" s="479"/>
      <c r="D5" s="479"/>
    </row>
    <row r="6" spans="1:4" ht="15.75">
      <c r="A6" s="479" t="s">
        <v>1336</v>
      </c>
      <c r="B6" s="480"/>
      <c r="C6" s="480"/>
      <c r="D6" s="480"/>
    </row>
    <row r="7" spans="1:4" ht="15.75">
      <c r="A7" s="479" t="s">
        <v>1483</v>
      </c>
      <c r="B7" s="480"/>
      <c r="C7" s="480"/>
      <c r="D7" s="480"/>
    </row>
    <row r="8" spans="1:4" ht="15.75">
      <c r="A8" s="479" t="s">
        <v>1492</v>
      </c>
      <c r="B8" s="480"/>
      <c r="C8" s="480"/>
      <c r="D8" s="480"/>
    </row>
    <row r="9" spans="1:4" ht="15.75">
      <c r="A9" s="264"/>
      <c r="B9" s="199"/>
      <c r="C9" s="199"/>
      <c r="D9" s="199"/>
    </row>
    <row r="10" spans="1:4" ht="15.75">
      <c r="A10" s="264"/>
      <c r="B10" s="199"/>
      <c r="C10" s="266"/>
      <c r="D10" s="266"/>
    </row>
    <row r="11" spans="1:4" ht="15.75">
      <c r="A11" s="484" t="s">
        <v>272</v>
      </c>
      <c r="B11" s="484"/>
      <c r="C11" s="484"/>
      <c r="D11" s="485"/>
    </row>
    <row r="12" spans="1:4" ht="15.75" customHeight="1">
      <c r="A12" s="484" t="s">
        <v>838</v>
      </c>
      <c r="B12" s="484"/>
      <c r="C12" s="484"/>
      <c r="D12" s="485"/>
    </row>
    <row r="13" spans="3:4" ht="15.75" customHeight="1" thickBot="1">
      <c r="C13" s="481" t="s">
        <v>1199</v>
      </c>
      <c r="D13" s="481"/>
    </row>
    <row r="14" spans="1:4" ht="32.25" thickBot="1">
      <c r="A14" s="268" t="s">
        <v>340</v>
      </c>
      <c r="B14" s="269" t="s">
        <v>391</v>
      </c>
      <c r="C14" s="482" t="s">
        <v>376</v>
      </c>
      <c r="D14" s="483"/>
    </row>
    <row r="15" spans="1:4" ht="16.5" thickBot="1">
      <c r="A15" s="270"/>
      <c r="B15" s="271"/>
      <c r="C15" s="272">
        <v>2022</v>
      </c>
      <c r="D15" s="273">
        <v>2023</v>
      </c>
    </row>
    <row r="16" spans="1:4" ht="15.75">
      <c r="A16" s="274" t="s">
        <v>88</v>
      </c>
      <c r="B16" s="275" t="s">
        <v>363</v>
      </c>
      <c r="C16" s="276">
        <v>652503000</v>
      </c>
      <c r="D16" s="276">
        <v>706265000</v>
      </c>
    </row>
    <row r="17" spans="1:4" s="208" customFormat="1" ht="15.75">
      <c r="A17" s="246" t="s">
        <v>89</v>
      </c>
      <c r="B17" s="126" t="s">
        <v>372</v>
      </c>
      <c r="C17" s="277">
        <v>401519000</v>
      </c>
      <c r="D17" s="277">
        <v>449258000</v>
      </c>
    </row>
    <row r="18" spans="1:4" s="208" customFormat="1" ht="15.75">
      <c r="A18" s="246" t="s">
        <v>34</v>
      </c>
      <c r="B18" s="172" t="s">
        <v>377</v>
      </c>
      <c r="C18" s="277">
        <v>401519000</v>
      </c>
      <c r="D18" s="277">
        <v>449258000</v>
      </c>
    </row>
    <row r="19" spans="1:4" s="208" customFormat="1" ht="78.75">
      <c r="A19" s="246" t="s">
        <v>366</v>
      </c>
      <c r="B19" s="172" t="s">
        <v>33</v>
      </c>
      <c r="C19" s="277">
        <v>393118000</v>
      </c>
      <c r="D19" s="277">
        <v>440790000</v>
      </c>
    </row>
    <row r="20" spans="1:4" s="208" customFormat="1" ht="110.25">
      <c r="A20" s="246" t="s">
        <v>279</v>
      </c>
      <c r="B20" s="172" t="s">
        <v>401</v>
      </c>
      <c r="C20" s="277">
        <v>5200000</v>
      </c>
      <c r="D20" s="277">
        <v>5200000</v>
      </c>
    </row>
    <row r="21" spans="1:4" s="208" customFormat="1" ht="47.25">
      <c r="A21" s="246" t="s">
        <v>271</v>
      </c>
      <c r="B21" s="172" t="s">
        <v>402</v>
      </c>
      <c r="C21" s="277">
        <v>2600000</v>
      </c>
      <c r="D21" s="277">
        <v>2600000</v>
      </c>
    </row>
    <row r="22" spans="1:4" s="208" customFormat="1" ht="94.5">
      <c r="A22" s="246" t="s">
        <v>409</v>
      </c>
      <c r="B22" s="255" t="s">
        <v>344</v>
      </c>
      <c r="C22" s="277">
        <v>601000</v>
      </c>
      <c r="D22" s="277">
        <v>668000</v>
      </c>
    </row>
    <row r="23" spans="1:4" s="208" customFormat="1" ht="47.25">
      <c r="A23" s="246" t="s">
        <v>90</v>
      </c>
      <c r="B23" s="172" t="s">
        <v>452</v>
      </c>
      <c r="C23" s="277">
        <v>24575000</v>
      </c>
      <c r="D23" s="277">
        <v>24575000</v>
      </c>
    </row>
    <row r="24" spans="1:4" s="208" customFormat="1" ht="31.5">
      <c r="A24" s="246" t="s">
        <v>345</v>
      </c>
      <c r="B24" s="172" t="s">
        <v>453</v>
      </c>
      <c r="C24" s="277">
        <v>24575000</v>
      </c>
      <c r="D24" s="277">
        <v>24575000</v>
      </c>
    </row>
    <row r="25" spans="1:4" s="208" customFormat="1" ht="78.75">
      <c r="A25" s="246" t="s">
        <v>346</v>
      </c>
      <c r="B25" s="172" t="s">
        <v>267</v>
      </c>
      <c r="C25" s="277">
        <v>11311000</v>
      </c>
      <c r="D25" s="277">
        <v>11311000</v>
      </c>
    </row>
    <row r="26" spans="1:4" s="208" customFormat="1" ht="126">
      <c r="A26" s="246" t="s">
        <v>776</v>
      </c>
      <c r="B26" s="172" t="s">
        <v>777</v>
      </c>
      <c r="C26" s="277">
        <v>11311000</v>
      </c>
      <c r="D26" s="277">
        <v>11311000</v>
      </c>
    </row>
    <row r="27" spans="1:4" s="208" customFormat="1" ht="94.5">
      <c r="A27" s="246" t="s">
        <v>347</v>
      </c>
      <c r="B27" s="172" t="s">
        <v>268</v>
      </c>
      <c r="C27" s="277">
        <v>56000</v>
      </c>
      <c r="D27" s="277">
        <v>56000</v>
      </c>
    </row>
    <row r="28" spans="1:4" s="208" customFormat="1" ht="141.75">
      <c r="A28" s="246" t="s">
        <v>778</v>
      </c>
      <c r="B28" s="172" t="s">
        <v>779</v>
      </c>
      <c r="C28" s="277">
        <v>56000</v>
      </c>
      <c r="D28" s="277">
        <v>56000</v>
      </c>
    </row>
    <row r="29" spans="1:4" s="208" customFormat="1" ht="78.75">
      <c r="A29" s="278" t="s">
        <v>348</v>
      </c>
      <c r="B29" s="172" t="s">
        <v>44</v>
      </c>
      <c r="C29" s="277">
        <v>13208000</v>
      </c>
      <c r="D29" s="277">
        <v>13208000</v>
      </c>
    </row>
    <row r="30" spans="1:4" s="208" customFormat="1" ht="126">
      <c r="A30" s="246" t="s">
        <v>780</v>
      </c>
      <c r="B30" s="172" t="s">
        <v>781</v>
      </c>
      <c r="C30" s="277">
        <v>13208000</v>
      </c>
      <c r="D30" s="277">
        <v>13208000</v>
      </c>
    </row>
    <row r="31" spans="1:4" s="208" customFormat="1" ht="15.75">
      <c r="A31" s="246" t="s">
        <v>91</v>
      </c>
      <c r="B31" s="172" t="s">
        <v>374</v>
      </c>
      <c r="C31" s="277">
        <v>129741000</v>
      </c>
      <c r="D31" s="277">
        <v>136426000</v>
      </c>
    </row>
    <row r="32" spans="1:4" s="208" customFormat="1" ht="31.5">
      <c r="A32" s="246" t="s">
        <v>349</v>
      </c>
      <c r="B32" s="172" t="s">
        <v>283</v>
      </c>
      <c r="C32" s="277">
        <v>115999000</v>
      </c>
      <c r="D32" s="277">
        <v>122299000</v>
      </c>
    </row>
    <row r="33" spans="1:4" s="208" customFormat="1" ht="31.5">
      <c r="A33" s="246" t="s">
        <v>284</v>
      </c>
      <c r="B33" s="172" t="s">
        <v>92</v>
      </c>
      <c r="C33" s="277">
        <v>53835000</v>
      </c>
      <c r="D33" s="277">
        <v>56777000</v>
      </c>
    </row>
    <row r="34" spans="1:4" s="208" customFormat="1" ht="31.5">
      <c r="A34" s="246" t="s">
        <v>285</v>
      </c>
      <c r="B34" s="255" t="s">
        <v>92</v>
      </c>
      <c r="C34" s="277">
        <v>53835000</v>
      </c>
      <c r="D34" s="277">
        <v>56777000</v>
      </c>
    </row>
    <row r="35" spans="1:4" s="208" customFormat="1" ht="47.25">
      <c r="A35" s="246" t="s">
        <v>286</v>
      </c>
      <c r="B35" s="172" t="s">
        <v>290</v>
      </c>
      <c r="C35" s="277">
        <v>62164000</v>
      </c>
      <c r="D35" s="277">
        <v>65522000</v>
      </c>
    </row>
    <row r="36" spans="1:4" s="208" customFormat="1" ht="63">
      <c r="A36" s="246" t="s">
        <v>291</v>
      </c>
      <c r="B36" s="172" t="s">
        <v>131</v>
      </c>
      <c r="C36" s="277">
        <v>62164000</v>
      </c>
      <c r="D36" s="277">
        <v>65522000</v>
      </c>
    </row>
    <row r="37" spans="1:4" s="208" customFormat="1" ht="31.5">
      <c r="A37" s="246" t="s">
        <v>35</v>
      </c>
      <c r="B37" s="172" t="s">
        <v>378</v>
      </c>
      <c r="C37" s="277">
        <v>0</v>
      </c>
      <c r="D37" s="277">
        <v>0</v>
      </c>
    </row>
    <row r="38" spans="1:4" s="208" customFormat="1" ht="31.5">
      <c r="A38" s="246" t="s">
        <v>292</v>
      </c>
      <c r="B38" s="172" t="s">
        <v>378</v>
      </c>
      <c r="C38" s="277">
        <v>0</v>
      </c>
      <c r="D38" s="277">
        <v>0</v>
      </c>
    </row>
    <row r="39" spans="1:4" s="208" customFormat="1" ht="15.75">
      <c r="A39" s="278" t="s">
        <v>350</v>
      </c>
      <c r="B39" s="172" t="s">
        <v>36</v>
      </c>
      <c r="C39" s="277">
        <v>5689000</v>
      </c>
      <c r="D39" s="277">
        <v>5737000</v>
      </c>
    </row>
    <row r="40" spans="1:4" s="208" customFormat="1" ht="15.75">
      <c r="A40" s="246" t="s">
        <v>293</v>
      </c>
      <c r="B40" s="172" t="s">
        <v>36</v>
      </c>
      <c r="C40" s="277">
        <v>5689000</v>
      </c>
      <c r="D40" s="277">
        <v>5737000</v>
      </c>
    </row>
    <row r="41" spans="1:4" s="208" customFormat="1" ht="31.5">
      <c r="A41" s="279" t="s">
        <v>368</v>
      </c>
      <c r="B41" s="172" t="s">
        <v>367</v>
      </c>
      <c r="C41" s="277">
        <v>8053000</v>
      </c>
      <c r="D41" s="277">
        <v>8390000</v>
      </c>
    </row>
    <row r="42" spans="1:4" s="208" customFormat="1" ht="47.25">
      <c r="A42" s="246" t="s">
        <v>369</v>
      </c>
      <c r="B42" s="172" t="s">
        <v>370</v>
      </c>
      <c r="C42" s="277">
        <v>8053000</v>
      </c>
      <c r="D42" s="277">
        <v>8390000</v>
      </c>
    </row>
    <row r="43" spans="1:4" s="208" customFormat="1" ht="15.75">
      <c r="A43" s="246" t="s">
        <v>132</v>
      </c>
      <c r="B43" s="172" t="s">
        <v>133</v>
      </c>
      <c r="C43" s="277">
        <v>9407000</v>
      </c>
      <c r="D43" s="277">
        <v>9407000</v>
      </c>
    </row>
    <row r="44" spans="1:4" s="208" customFormat="1" ht="15.75">
      <c r="A44" s="246" t="s">
        <v>134</v>
      </c>
      <c r="B44" s="172" t="s">
        <v>135</v>
      </c>
      <c r="C44" s="277">
        <v>9407000</v>
      </c>
      <c r="D44" s="277">
        <v>9407000</v>
      </c>
    </row>
    <row r="45" spans="1:4" s="208" customFormat="1" ht="31.5">
      <c r="A45" s="246" t="s">
        <v>136</v>
      </c>
      <c r="B45" s="172" t="s">
        <v>137</v>
      </c>
      <c r="C45" s="277">
        <v>9407000</v>
      </c>
      <c r="D45" s="277">
        <v>9407000</v>
      </c>
    </row>
    <row r="46" spans="1:4" s="208" customFormat="1" ht="31.5">
      <c r="A46" s="246" t="s">
        <v>138</v>
      </c>
      <c r="B46" s="255" t="s">
        <v>107</v>
      </c>
      <c r="C46" s="277">
        <v>1850000</v>
      </c>
      <c r="D46" s="277">
        <v>1870000</v>
      </c>
    </row>
    <row r="47" spans="1:4" s="208" customFormat="1" ht="15.75">
      <c r="A47" s="246" t="s">
        <v>437</v>
      </c>
      <c r="B47" s="172" t="s">
        <v>438</v>
      </c>
      <c r="C47" s="277">
        <v>1850000</v>
      </c>
      <c r="D47" s="277">
        <v>1870000</v>
      </c>
    </row>
    <row r="48" spans="1:4" s="208" customFormat="1" ht="31.5">
      <c r="A48" s="246" t="s">
        <v>129</v>
      </c>
      <c r="B48" s="172" t="s">
        <v>436</v>
      </c>
      <c r="C48" s="277">
        <v>1850000</v>
      </c>
      <c r="D48" s="277">
        <v>1870000</v>
      </c>
    </row>
    <row r="49" spans="1:4" s="208" customFormat="1" ht="15.75">
      <c r="A49" s="246" t="s">
        <v>139</v>
      </c>
      <c r="B49" s="172" t="s">
        <v>351</v>
      </c>
      <c r="C49" s="277">
        <v>8373000</v>
      </c>
      <c r="D49" s="277">
        <v>8457000</v>
      </c>
    </row>
    <row r="50" spans="1:4" s="208" customFormat="1" ht="31.5">
      <c r="A50" s="246" t="s">
        <v>140</v>
      </c>
      <c r="B50" s="172" t="s">
        <v>141</v>
      </c>
      <c r="C50" s="277">
        <v>8368000</v>
      </c>
      <c r="D50" s="277">
        <v>8452000</v>
      </c>
    </row>
    <row r="51" spans="1:4" s="208" customFormat="1" ht="47.25">
      <c r="A51" s="246" t="s">
        <v>37</v>
      </c>
      <c r="B51" s="172" t="s">
        <v>289</v>
      </c>
      <c r="C51" s="277">
        <v>8368000</v>
      </c>
      <c r="D51" s="277">
        <v>8452000</v>
      </c>
    </row>
    <row r="52" spans="1:4" s="208" customFormat="1" ht="31.5">
      <c r="A52" s="246" t="s">
        <v>782</v>
      </c>
      <c r="B52" s="172" t="s">
        <v>142</v>
      </c>
      <c r="C52" s="277">
        <v>5000</v>
      </c>
      <c r="D52" s="277">
        <v>5000</v>
      </c>
    </row>
    <row r="53" spans="1:4" s="208" customFormat="1" ht="31.5">
      <c r="A53" s="246" t="s">
        <v>534</v>
      </c>
      <c r="B53" s="172" t="s">
        <v>128</v>
      </c>
      <c r="C53" s="277">
        <v>5000</v>
      </c>
      <c r="D53" s="277">
        <v>5000</v>
      </c>
    </row>
    <row r="54" spans="1:4" s="208" customFormat="1" ht="47.25">
      <c r="A54" s="246" t="s">
        <v>143</v>
      </c>
      <c r="B54" s="172" t="s">
        <v>375</v>
      </c>
      <c r="C54" s="277">
        <v>54469000</v>
      </c>
      <c r="D54" s="277">
        <v>54666000</v>
      </c>
    </row>
    <row r="55" spans="1:4" s="208" customFormat="1" ht="94.5">
      <c r="A55" s="246" t="s">
        <v>281</v>
      </c>
      <c r="B55" s="172" t="s">
        <v>294</v>
      </c>
      <c r="C55" s="277">
        <v>54185000</v>
      </c>
      <c r="D55" s="277">
        <v>54382000</v>
      </c>
    </row>
    <row r="56" spans="1:4" s="208" customFormat="1" ht="63">
      <c r="A56" s="246" t="s">
        <v>410</v>
      </c>
      <c r="B56" s="172" t="s">
        <v>127</v>
      </c>
      <c r="C56" s="277">
        <v>38694000</v>
      </c>
      <c r="D56" s="277">
        <v>38887000</v>
      </c>
    </row>
    <row r="57" spans="1:4" s="208" customFormat="1" ht="94.5">
      <c r="A57" s="246" t="s">
        <v>144</v>
      </c>
      <c r="B57" s="172" t="s">
        <v>145</v>
      </c>
      <c r="C57" s="277">
        <v>17492000</v>
      </c>
      <c r="D57" s="277">
        <v>17579000</v>
      </c>
    </row>
    <row r="58" spans="1:4" s="208" customFormat="1" ht="78.75">
      <c r="A58" s="280" t="s">
        <v>451</v>
      </c>
      <c r="B58" s="172" t="s">
        <v>450</v>
      </c>
      <c r="C58" s="277">
        <v>21202000</v>
      </c>
      <c r="D58" s="277">
        <v>21308000</v>
      </c>
    </row>
    <row r="59" spans="1:4" s="208" customFormat="1" ht="78.75">
      <c r="A59" s="280" t="s">
        <v>101</v>
      </c>
      <c r="B59" s="172" t="s">
        <v>296</v>
      </c>
      <c r="C59" s="277">
        <v>535000</v>
      </c>
      <c r="D59" s="277">
        <v>538000</v>
      </c>
    </row>
    <row r="60" spans="1:4" s="208" customFormat="1" ht="78.75">
      <c r="A60" s="246" t="s">
        <v>408</v>
      </c>
      <c r="B60" s="172" t="s">
        <v>295</v>
      </c>
      <c r="C60" s="277">
        <v>535000</v>
      </c>
      <c r="D60" s="277">
        <v>538000</v>
      </c>
    </row>
    <row r="61" spans="1:4" s="208" customFormat="1" ht="94.5">
      <c r="A61" s="246" t="s">
        <v>551</v>
      </c>
      <c r="B61" s="172" t="s">
        <v>552</v>
      </c>
      <c r="C61" s="277">
        <v>36000</v>
      </c>
      <c r="D61" s="277">
        <v>37000</v>
      </c>
    </row>
    <row r="62" spans="1:4" s="208" customFormat="1" ht="78.75">
      <c r="A62" s="246" t="s">
        <v>553</v>
      </c>
      <c r="B62" s="172" t="s">
        <v>554</v>
      </c>
      <c r="C62" s="277">
        <v>36000</v>
      </c>
      <c r="D62" s="277">
        <v>37000</v>
      </c>
    </row>
    <row r="63" spans="1:4" s="208" customFormat="1" ht="47.25">
      <c r="A63" s="246" t="s">
        <v>356</v>
      </c>
      <c r="B63" s="172" t="s">
        <v>357</v>
      </c>
      <c r="C63" s="277">
        <v>14920000</v>
      </c>
      <c r="D63" s="277">
        <v>14920000</v>
      </c>
    </row>
    <row r="64" spans="1:4" s="208" customFormat="1" ht="47.25">
      <c r="A64" s="246" t="s">
        <v>358</v>
      </c>
      <c r="B64" s="172" t="s">
        <v>359</v>
      </c>
      <c r="C64" s="277">
        <v>14920000</v>
      </c>
      <c r="D64" s="277">
        <v>14920000</v>
      </c>
    </row>
    <row r="65" spans="1:4" s="208" customFormat="1" ht="94.5">
      <c r="A65" s="246" t="s">
        <v>73</v>
      </c>
      <c r="B65" s="172" t="s">
        <v>74</v>
      </c>
      <c r="C65" s="277">
        <v>284000</v>
      </c>
      <c r="D65" s="277">
        <v>284000</v>
      </c>
    </row>
    <row r="66" spans="1:4" s="208" customFormat="1" ht="94.5">
      <c r="A66" s="246" t="s">
        <v>146</v>
      </c>
      <c r="B66" s="172" t="s">
        <v>147</v>
      </c>
      <c r="C66" s="277">
        <v>284000</v>
      </c>
      <c r="D66" s="277">
        <v>284000</v>
      </c>
    </row>
    <row r="67" spans="1:4" s="208" customFormat="1" ht="78.75">
      <c r="A67" s="246" t="s">
        <v>424</v>
      </c>
      <c r="B67" s="172" t="s">
        <v>72</v>
      </c>
      <c r="C67" s="277">
        <v>284000</v>
      </c>
      <c r="D67" s="277">
        <v>284000</v>
      </c>
    </row>
    <row r="68" spans="1:4" s="208" customFormat="1" ht="31.5">
      <c r="A68" s="246" t="s">
        <v>148</v>
      </c>
      <c r="B68" s="172" t="s">
        <v>273</v>
      </c>
      <c r="C68" s="277">
        <v>4420000</v>
      </c>
      <c r="D68" s="277">
        <v>4420000</v>
      </c>
    </row>
    <row r="69" spans="1:4" s="208" customFormat="1" ht="15.75">
      <c r="A69" s="246" t="s">
        <v>274</v>
      </c>
      <c r="B69" s="172" t="s">
        <v>275</v>
      </c>
      <c r="C69" s="277">
        <v>4420000</v>
      </c>
      <c r="D69" s="277">
        <v>4420000</v>
      </c>
    </row>
    <row r="70" spans="1:4" s="208" customFormat="1" ht="31.5">
      <c r="A70" s="246" t="s">
        <v>298</v>
      </c>
      <c r="B70" s="172" t="s">
        <v>297</v>
      </c>
      <c r="C70" s="277">
        <v>350000</v>
      </c>
      <c r="D70" s="277">
        <v>350000</v>
      </c>
    </row>
    <row r="71" spans="1:4" s="208" customFormat="1" ht="15.75">
      <c r="A71" s="281" t="s">
        <v>299</v>
      </c>
      <c r="B71" s="172" t="s">
        <v>399</v>
      </c>
      <c r="C71" s="277">
        <v>60000</v>
      </c>
      <c r="D71" s="277">
        <v>60000</v>
      </c>
    </row>
    <row r="72" spans="1:4" s="208" customFormat="1" ht="15.75">
      <c r="A72" s="246" t="s">
        <v>783</v>
      </c>
      <c r="B72" s="172" t="s">
        <v>784</v>
      </c>
      <c r="C72" s="277">
        <v>4010000</v>
      </c>
      <c r="D72" s="277">
        <v>4010000</v>
      </c>
    </row>
    <row r="73" spans="1:4" s="208" customFormat="1" ht="15.75">
      <c r="A73" s="246" t="s">
        <v>555</v>
      </c>
      <c r="B73" s="172" t="s">
        <v>556</v>
      </c>
      <c r="C73" s="277">
        <v>3410000</v>
      </c>
      <c r="D73" s="277">
        <v>3410000</v>
      </c>
    </row>
    <row r="74" spans="1:4" s="208" customFormat="1" ht="15.75">
      <c r="A74" s="246" t="s">
        <v>785</v>
      </c>
      <c r="B74" s="172" t="s">
        <v>786</v>
      </c>
      <c r="C74" s="277">
        <v>600000</v>
      </c>
      <c r="D74" s="277">
        <v>600000</v>
      </c>
    </row>
    <row r="75" spans="1:4" s="208" customFormat="1" ht="47.25">
      <c r="A75" s="246" t="s">
        <v>455</v>
      </c>
      <c r="B75" s="255" t="s">
        <v>454</v>
      </c>
      <c r="C75" s="277">
        <v>0</v>
      </c>
      <c r="D75" s="277">
        <v>0</v>
      </c>
    </row>
    <row r="76" spans="1:4" s="208" customFormat="1" ht="31.5">
      <c r="A76" s="278" t="s">
        <v>403</v>
      </c>
      <c r="B76" s="172" t="s">
        <v>787</v>
      </c>
      <c r="C76" s="277">
        <v>620000</v>
      </c>
      <c r="D76" s="277">
        <v>630000</v>
      </c>
    </row>
    <row r="77" spans="1:4" s="208" customFormat="1" ht="18.75" customHeight="1">
      <c r="A77" s="246" t="s">
        <v>405</v>
      </c>
      <c r="B77" s="172" t="s">
        <v>404</v>
      </c>
      <c r="C77" s="277">
        <v>620000</v>
      </c>
      <c r="D77" s="277">
        <v>630000</v>
      </c>
    </row>
    <row r="78" spans="1:4" s="208" customFormat="1" ht="33.75" customHeight="1">
      <c r="A78" s="246" t="s">
        <v>149</v>
      </c>
      <c r="B78" s="172" t="s">
        <v>150</v>
      </c>
      <c r="C78" s="277">
        <v>620000</v>
      </c>
      <c r="D78" s="277">
        <v>630000</v>
      </c>
    </row>
    <row r="79" spans="1:4" s="208" customFormat="1" ht="47.25">
      <c r="A79" s="246" t="s">
        <v>130</v>
      </c>
      <c r="B79" s="172" t="s">
        <v>75</v>
      </c>
      <c r="C79" s="277">
        <v>620000</v>
      </c>
      <c r="D79" s="277">
        <v>630000</v>
      </c>
    </row>
    <row r="80" spans="1:4" s="208" customFormat="1" ht="31.5">
      <c r="A80" s="246" t="s">
        <v>788</v>
      </c>
      <c r="B80" s="172" t="s">
        <v>102</v>
      </c>
      <c r="C80" s="277">
        <v>15111000</v>
      </c>
      <c r="D80" s="277">
        <v>15016000</v>
      </c>
    </row>
    <row r="81" spans="1:4" s="208" customFormat="1" ht="94.5">
      <c r="A81" s="246" t="s">
        <v>151</v>
      </c>
      <c r="B81" s="255" t="s">
        <v>448</v>
      </c>
      <c r="C81" s="277">
        <v>6000000</v>
      </c>
      <c r="D81" s="277">
        <v>5900000</v>
      </c>
    </row>
    <row r="82" spans="1:4" s="208" customFormat="1" ht="94.5">
      <c r="A82" s="280" t="s">
        <v>152</v>
      </c>
      <c r="B82" s="255" t="s">
        <v>557</v>
      </c>
      <c r="C82" s="277">
        <v>6000000</v>
      </c>
      <c r="D82" s="277">
        <v>5900000</v>
      </c>
    </row>
    <row r="83" spans="1:4" s="208" customFormat="1" ht="94.5">
      <c r="A83" s="246" t="s">
        <v>287</v>
      </c>
      <c r="B83" s="172" t="s">
        <v>558</v>
      </c>
      <c r="C83" s="277">
        <v>6000000</v>
      </c>
      <c r="D83" s="277">
        <v>5900000</v>
      </c>
    </row>
    <row r="84" spans="1:4" s="208" customFormat="1" ht="31.5">
      <c r="A84" s="246" t="s">
        <v>352</v>
      </c>
      <c r="B84" s="172" t="s">
        <v>447</v>
      </c>
      <c r="C84" s="277">
        <v>9111000</v>
      </c>
      <c r="D84" s="277">
        <v>9116000</v>
      </c>
    </row>
    <row r="85" spans="1:4" s="208" customFormat="1" ht="31.5">
      <c r="A85" s="246" t="s">
        <v>419</v>
      </c>
      <c r="B85" s="246" t="s">
        <v>288</v>
      </c>
      <c r="C85" s="277">
        <v>9111000</v>
      </c>
      <c r="D85" s="277">
        <v>9116000</v>
      </c>
    </row>
    <row r="86" spans="1:4" s="208" customFormat="1" ht="63">
      <c r="A86" s="282" t="s">
        <v>153</v>
      </c>
      <c r="B86" s="246" t="s">
        <v>154</v>
      </c>
      <c r="C86" s="277">
        <v>6556000</v>
      </c>
      <c r="D86" s="277">
        <v>6556000</v>
      </c>
    </row>
    <row r="87" spans="1:4" s="208" customFormat="1" ht="47.25">
      <c r="A87" s="280" t="s">
        <v>559</v>
      </c>
      <c r="B87" s="246" t="s">
        <v>560</v>
      </c>
      <c r="C87" s="277">
        <v>2555000</v>
      </c>
      <c r="D87" s="277">
        <v>2560000</v>
      </c>
    </row>
    <row r="88" spans="1:4" s="208" customFormat="1" ht="15.75">
      <c r="A88" s="246" t="s">
        <v>280</v>
      </c>
      <c r="B88" s="246" t="s">
        <v>364</v>
      </c>
      <c r="C88" s="277">
        <v>1318000</v>
      </c>
      <c r="D88" s="277">
        <v>440000</v>
      </c>
    </row>
    <row r="89" spans="1:4" s="208" customFormat="1" ht="47.25">
      <c r="A89" s="246" t="s">
        <v>901</v>
      </c>
      <c r="B89" s="246" t="s">
        <v>902</v>
      </c>
      <c r="C89" s="277">
        <v>100000</v>
      </c>
      <c r="D89" s="277">
        <v>100000</v>
      </c>
    </row>
    <row r="90" spans="1:4" s="208" customFormat="1" ht="63">
      <c r="A90" s="246" t="s">
        <v>789</v>
      </c>
      <c r="B90" s="246" t="s">
        <v>790</v>
      </c>
      <c r="C90" s="277">
        <v>100000</v>
      </c>
      <c r="D90" s="277">
        <v>100000</v>
      </c>
    </row>
    <row r="91" spans="1:4" s="208" customFormat="1" ht="126">
      <c r="A91" s="246" t="s">
        <v>903</v>
      </c>
      <c r="B91" s="246" t="s">
        <v>904</v>
      </c>
      <c r="C91" s="277">
        <v>100000</v>
      </c>
      <c r="D91" s="277">
        <v>100000</v>
      </c>
    </row>
    <row r="92" spans="1:4" s="208" customFormat="1" ht="63">
      <c r="A92" s="246" t="s">
        <v>905</v>
      </c>
      <c r="B92" s="246" t="s">
        <v>906</v>
      </c>
      <c r="C92" s="277">
        <v>100000</v>
      </c>
      <c r="D92" s="277">
        <v>100000</v>
      </c>
    </row>
    <row r="93" spans="1:4" s="208" customFormat="1" ht="78.75">
      <c r="A93" s="246" t="s">
        <v>907</v>
      </c>
      <c r="B93" s="246" t="s">
        <v>908</v>
      </c>
      <c r="C93" s="277">
        <v>100000</v>
      </c>
      <c r="D93" s="277">
        <v>100000</v>
      </c>
    </row>
    <row r="94" spans="1:4" s="208" customFormat="1" ht="15.75">
      <c r="A94" s="246" t="s">
        <v>909</v>
      </c>
      <c r="B94" s="246" t="s">
        <v>910</v>
      </c>
      <c r="C94" s="277">
        <v>1118000</v>
      </c>
      <c r="D94" s="277">
        <v>240000</v>
      </c>
    </row>
    <row r="95" spans="1:4" s="208" customFormat="1" ht="47.25">
      <c r="A95" s="246" t="s">
        <v>911</v>
      </c>
      <c r="B95" s="246" t="s">
        <v>912</v>
      </c>
      <c r="C95" s="277">
        <v>5000</v>
      </c>
      <c r="D95" s="277">
        <v>5000</v>
      </c>
    </row>
    <row r="96" spans="1:4" s="208" customFormat="1" ht="63">
      <c r="A96" s="246" t="s">
        <v>913</v>
      </c>
      <c r="B96" s="246" t="s">
        <v>914</v>
      </c>
      <c r="C96" s="277">
        <v>5000</v>
      </c>
      <c r="D96" s="277">
        <v>5000</v>
      </c>
    </row>
    <row r="97" spans="1:4" s="208" customFormat="1" ht="78.75">
      <c r="A97" s="246" t="s">
        <v>915</v>
      </c>
      <c r="B97" s="246" t="s">
        <v>916</v>
      </c>
      <c r="C97" s="277">
        <v>1113000</v>
      </c>
      <c r="D97" s="277">
        <v>235000</v>
      </c>
    </row>
    <row r="98" spans="1:4" s="208" customFormat="1" ht="78.75">
      <c r="A98" s="246" t="s">
        <v>917</v>
      </c>
      <c r="B98" s="246" t="s">
        <v>918</v>
      </c>
      <c r="C98" s="277">
        <v>1113000</v>
      </c>
      <c r="D98" s="277">
        <v>235000</v>
      </c>
    </row>
    <row r="99" spans="1:4" s="208" customFormat="1" ht="15.75">
      <c r="A99" s="246" t="s">
        <v>791</v>
      </c>
      <c r="B99" s="246" t="s">
        <v>365</v>
      </c>
      <c r="C99" s="277">
        <v>1100000</v>
      </c>
      <c r="D99" s="277">
        <v>1100000</v>
      </c>
    </row>
    <row r="100" spans="1:4" s="208" customFormat="1" ht="15.75">
      <c r="A100" s="246" t="s">
        <v>792</v>
      </c>
      <c r="B100" s="246" t="s">
        <v>449</v>
      </c>
      <c r="C100" s="277">
        <v>1100000</v>
      </c>
      <c r="D100" s="277">
        <v>1100000</v>
      </c>
    </row>
    <row r="101" spans="1:4" s="208" customFormat="1" ht="31.5">
      <c r="A101" s="246" t="s">
        <v>276</v>
      </c>
      <c r="B101" s="246" t="s">
        <v>277</v>
      </c>
      <c r="C101" s="277">
        <v>1100000</v>
      </c>
      <c r="D101" s="277">
        <v>1100000</v>
      </c>
    </row>
    <row r="102" spans="1:4" ht="21" customHeight="1">
      <c r="A102" s="223" t="s">
        <v>425</v>
      </c>
      <c r="B102" s="283" t="s">
        <v>371</v>
      </c>
      <c r="C102" s="284">
        <f>C103</f>
        <v>1252691683.7</v>
      </c>
      <c r="D102" s="284">
        <f>D103</f>
        <v>1201449745.92</v>
      </c>
    </row>
    <row r="103" spans="1:4" ht="49.5" customHeight="1">
      <c r="A103" s="223" t="s">
        <v>103</v>
      </c>
      <c r="B103" s="283" t="s">
        <v>301</v>
      </c>
      <c r="C103" s="284">
        <f>C104+C123+C152+C107</f>
        <v>1252691683.7</v>
      </c>
      <c r="D103" s="284">
        <f>D104+D123+D152+D107</f>
        <v>1201449745.92</v>
      </c>
    </row>
    <row r="104" spans="1:4" ht="31.5">
      <c r="A104" s="223" t="s">
        <v>327</v>
      </c>
      <c r="B104" s="283" t="s">
        <v>336</v>
      </c>
      <c r="C104" s="284">
        <f>C105</f>
        <v>119286000</v>
      </c>
      <c r="D104" s="284">
        <f>D105</f>
        <v>98047600</v>
      </c>
    </row>
    <row r="105" spans="1:4" ht="15.75">
      <c r="A105" s="262" t="s">
        <v>326</v>
      </c>
      <c r="B105" s="283" t="s">
        <v>480</v>
      </c>
      <c r="C105" s="284">
        <f>C106</f>
        <v>119286000</v>
      </c>
      <c r="D105" s="284">
        <f>D106</f>
        <v>98047600</v>
      </c>
    </row>
    <row r="106" spans="1:4" ht="31.5">
      <c r="A106" s="262" t="s">
        <v>568</v>
      </c>
      <c r="B106" s="283" t="s">
        <v>456</v>
      </c>
      <c r="C106" s="284">
        <v>119286000</v>
      </c>
      <c r="D106" s="284">
        <v>98047600</v>
      </c>
    </row>
    <row r="107" spans="1:4" ht="37.5" customHeight="1">
      <c r="A107" s="223" t="s">
        <v>328</v>
      </c>
      <c r="B107" s="283" t="s">
        <v>400</v>
      </c>
      <c r="C107" s="284">
        <f>C109+C116+C115+C110+C113+C114+C111+C112</f>
        <v>263080061.7</v>
      </c>
      <c r="D107" s="284">
        <f>D109+D116+D115+D110+D113+D114+D111+D112</f>
        <v>233284523.92</v>
      </c>
    </row>
    <row r="108" spans="1:4" ht="132" customHeight="1">
      <c r="A108" s="176" t="s">
        <v>801</v>
      </c>
      <c r="B108" s="172" t="s">
        <v>793</v>
      </c>
      <c r="C108" s="284">
        <f>C109</f>
        <v>73127000</v>
      </c>
      <c r="D108" s="284">
        <f>D109</f>
        <v>80311000</v>
      </c>
    </row>
    <row r="109" spans="1:4" ht="141.75" customHeight="1">
      <c r="A109" s="176" t="s">
        <v>569</v>
      </c>
      <c r="B109" s="172" t="s">
        <v>1177</v>
      </c>
      <c r="C109" s="284">
        <v>73127000</v>
      </c>
      <c r="D109" s="284">
        <v>80311000</v>
      </c>
    </row>
    <row r="110" spans="1:4" ht="70.5" customHeight="1">
      <c r="A110" s="223" t="s">
        <v>570</v>
      </c>
      <c r="B110" s="261" t="s">
        <v>719</v>
      </c>
      <c r="C110" s="284">
        <v>334408.91</v>
      </c>
      <c r="D110" s="284">
        <v>328073.92</v>
      </c>
    </row>
    <row r="111" spans="1:4" ht="70.5" customHeight="1">
      <c r="A111" s="176" t="s">
        <v>899</v>
      </c>
      <c r="B111" s="172" t="s">
        <v>900</v>
      </c>
      <c r="C111" s="284">
        <v>47761301.59</v>
      </c>
      <c r="D111" s="284">
        <v>47038550</v>
      </c>
    </row>
    <row r="112" spans="1:4" s="208" customFormat="1" ht="66" customHeight="1">
      <c r="A112" s="176" t="s">
        <v>1198</v>
      </c>
      <c r="B112" s="172" t="s">
        <v>1204</v>
      </c>
      <c r="C112" s="284">
        <v>1349173.47</v>
      </c>
      <c r="D112" s="285">
        <v>0</v>
      </c>
    </row>
    <row r="113" spans="1:4" ht="37.5" customHeight="1">
      <c r="A113" s="176" t="s">
        <v>571</v>
      </c>
      <c r="B113" s="172" t="s">
        <v>720</v>
      </c>
      <c r="C113" s="284">
        <v>9862900</v>
      </c>
      <c r="D113" s="284">
        <v>9819200</v>
      </c>
    </row>
    <row r="114" spans="1:4" ht="37.5" customHeight="1">
      <c r="A114" s="176" t="s">
        <v>822</v>
      </c>
      <c r="B114" s="172" t="s">
        <v>1205</v>
      </c>
      <c r="C114" s="284">
        <v>35004177.73</v>
      </c>
      <c r="D114" s="284">
        <v>0</v>
      </c>
    </row>
    <row r="115" spans="1:4" ht="35.25" customHeight="1">
      <c r="A115" s="176" t="s">
        <v>572</v>
      </c>
      <c r="B115" s="172" t="s">
        <v>721</v>
      </c>
      <c r="C115" s="284">
        <v>37934200</v>
      </c>
      <c r="D115" s="284">
        <v>37934200</v>
      </c>
    </row>
    <row r="116" spans="1:4" ht="18.75" customHeight="1">
      <c r="A116" s="223" t="s">
        <v>574</v>
      </c>
      <c r="B116" s="261" t="s">
        <v>334</v>
      </c>
      <c r="C116" s="284">
        <f>C120+C119+C117+C118+C122+C121</f>
        <v>57706900</v>
      </c>
      <c r="D116" s="284">
        <f>D120+D119+D117+D118+D122+D121</f>
        <v>57853500</v>
      </c>
    </row>
    <row r="117" spans="1:4" ht="128.25" customHeight="1">
      <c r="A117" s="176" t="s">
        <v>575</v>
      </c>
      <c r="B117" s="172" t="s">
        <v>564</v>
      </c>
      <c r="C117" s="284">
        <v>24373800</v>
      </c>
      <c r="D117" s="284">
        <v>24456400</v>
      </c>
    </row>
    <row r="118" spans="1:4" ht="99" customHeight="1">
      <c r="A118" s="176" t="s">
        <v>576</v>
      </c>
      <c r="B118" s="172" t="s">
        <v>1178</v>
      </c>
      <c r="C118" s="284">
        <v>18861800</v>
      </c>
      <c r="D118" s="284">
        <v>18925800</v>
      </c>
    </row>
    <row r="119" spans="1:4" ht="98.25" customHeight="1">
      <c r="A119" s="176" t="s">
        <v>577</v>
      </c>
      <c r="B119" s="172" t="s">
        <v>723</v>
      </c>
      <c r="C119" s="284">
        <v>7083500</v>
      </c>
      <c r="D119" s="284">
        <v>7083500</v>
      </c>
    </row>
    <row r="120" spans="1:4" ht="84" customHeight="1">
      <c r="A120" s="223" t="s">
        <v>578</v>
      </c>
      <c r="B120" s="172" t="s">
        <v>1179</v>
      </c>
      <c r="C120" s="284">
        <v>54700</v>
      </c>
      <c r="D120" s="284">
        <v>54700</v>
      </c>
    </row>
    <row r="121" spans="1:4" ht="129" customHeight="1">
      <c r="A121" s="176" t="s">
        <v>716</v>
      </c>
      <c r="B121" s="172" t="s">
        <v>724</v>
      </c>
      <c r="C121" s="284">
        <v>2539100</v>
      </c>
      <c r="D121" s="284">
        <v>2539100</v>
      </c>
    </row>
    <row r="122" spans="1:4" ht="53.25" customHeight="1">
      <c r="A122" s="176" t="s">
        <v>717</v>
      </c>
      <c r="B122" s="172" t="s">
        <v>718</v>
      </c>
      <c r="C122" s="284">
        <v>4794000</v>
      </c>
      <c r="D122" s="284">
        <v>4794000</v>
      </c>
    </row>
    <row r="123" spans="1:4" ht="31.5">
      <c r="A123" s="223" t="s">
        <v>610</v>
      </c>
      <c r="B123" s="283" t="s">
        <v>335</v>
      </c>
      <c r="C123" s="284">
        <f>C124+C147+C148+C150+C151+C149</f>
        <v>824338600</v>
      </c>
      <c r="D123" s="284">
        <f>D124+D147+D148+D150+D151+D149</f>
        <v>824130600</v>
      </c>
    </row>
    <row r="124" spans="1:4" ht="45" customHeight="1">
      <c r="A124" s="262" t="s">
        <v>580</v>
      </c>
      <c r="B124" s="286" t="s">
        <v>329</v>
      </c>
      <c r="C124" s="284">
        <f>C130+C131+C132+C133+C134+C135+C136+C137+C138+C140+C141+C142+C143+C125+C126+C127+C128+C129+C139+C145+C144+C146</f>
        <v>788480200</v>
      </c>
      <c r="D124" s="284">
        <f>D130+D131+D132+D133+D134+D135+D136+D137+D138+D140+D141+D142+D143+D125+D126+D127+D128+D129+D139+D145+D144+D146</f>
        <v>788480200</v>
      </c>
    </row>
    <row r="125" spans="1:4" ht="257.25" customHeight="1">
      <c r="A125" s="176" t="s">
        <v>581</v>
      </c>
      <c r="B125" s="172" t="s">
        <v>156</v>
      </c>
      <c r="C125" s="284">
        <v>198389200</v>
      </c>
      <c r="D125" s="284">
        <v>198389200</v>
      </c>
    </row>
    <row r="126" spans="1:4" ht="264" customHeight="1">
      <c r="A126" s="176" t="s">
        <v>582</v>
      </c>
      <c r="B126" s="172" t="s">
        <v>330</v>
      </c>
      <c r="C126" s="284">
        <v>2775400</v>
      </c>
      <c r="D126" s="284">
        <v>2775400</v>
      </c>
    </row>
    <row r="127" spans="1:4" ht="230.25" customHeight="1">
      <c r="A127" s="176" t="s">
        <v>583</v>
      </c>
      <c r="B127" s="172" t="s">
        <v>157</v>
      </c>
      <c r="C127" s="284">
        <v>347092300</v>
      </c>
      <c r="D127" s="284">
        <v>347092300</v>
      </c>
    </row>
    <row r="128" spans="1:4" ht="227.25" customHeight="1">
      <c r="A128" s="176" t="s">
        <v>584</v>
      </c>
      <c r="B128" s="172" t="s">
        <v>331</v>
      </c>
      <c r="C128" s="284">
        <v>15676500</v>
      </c>
      <c r="D128" s="284">
        <v>15676500</v>
      </c>
    </row>
    <row r="129" spans="1:4" ht="89.25" customHeight="1">
      <c r="A129" s="176" t="s">
        <v>585</v>
      </c>
      <c r="B129" s="172" t="s">
        <v>93</v>
      </c>
      <c r="C129" s="284">
        <v>4734600</v>
      </c>
      <c r="D129" s="284">
        <v>4734600</v>
      </c>
    </row>
    <row r="130" spans="1:4" ht="89.25" customHeight="1">
      <c r="A130" s="176" t="s">
        <v>586</v>
      </c>
      <c r="B130" s="172" t="s">
        <v>158</v>
      </c>
      <c r="C130" s="284">
        <v>7871600</v>
      </c>
      <c r="D130" s="284">
        <v>7871600</v>
      </c>
    </row>
    <row r="131" spans="1:4" ht="99.75" customHeight="1">
      <c r="A131" s="176" t="s">
        <v>587</v>
      </c>
      <c r="B131" s="172" t="s">
        <v>95</v>
      </c>
      <c r="C131" s="284">
        <v>1329700</v>
      </c>
      <c r="D131" s="284">
        <v>1329700</v>
      </c>
    </row>
    <row r="132" spans="1:4" ht="90" customHeight="1">
      <c r="A132" s="176" t="s">
        <v>588</v>
      </c>
      <c r="B132" s="172" t="s">
        <v>94</v>
      </c>
      <c r="C132" s="284">
        <v>1669400</v>
      </c>
      <c r="D132" s="284">
        <v>1669400</v>
      </c>
    </row>
    <row r="133" spans="1:4" ht="213.75" customHeight="1">
      <c r="A133" s="176" t="s">
        <v>589</v>
      </c>
      <c r="B133" s="172" t="s">
        <v>725</v>
      </c>
      <c r="C133" s="284">
        <v>280800</v>
      </c>
      <c r="D133" s="284">
        <v>280800</v>
      </c>
    </row>
    <row r="134" spans="1:4" ht="102" customHeight="1">
      <c r="A134" s="176" t="s">
        <v>590</v>
      </c>
      <c r="B134" s="172" t="s">
        <v>726</v>
      </c>
      <c r="C134" s="284">
        <v>592400</v>
      </c>
      <c r="D134" s="284">
        <v>592400</v>
      </c>
    </row>
    <row r="135" spans="1:4" ht="267" customHeight="1">
      <c r="A135" s="176" t="s">
        <v>591</v>
      </c>
      <c r="B135" s="172" t="s">
        <v>333</v>
      </c>
      <c r="C135" s="284">
        <v>43595200</v>
      </c>
      <c r="D135" s="284">
        <v>43595200</v>
      </c>
    </row>
    <row r="136" spans="1:4" ht="94.5" customHeight="1">
      <c r="A136" s="176" t="s">
        <v>592</v>
      </c>
      <c r="B136" s="172" t="s">
        <v>1183</v>
      </c>
      <c r="C136" s="284">
        <v>7637500</v>
      </c>
      <c r="D136" s="284">
        <v>7637500</v>
      </c>
    </row>
    <row r="137" spans="1:4" ht="117" customHeight="1">
      <c r="A137" s="176" t="s">
        <v>593</v>
      </c>
      <c r="B137" s="172" t="s">
        <v>727</v>
      </c>
      <c r="C137" s="284">
        <v>1009600</v>
      </c>
      <c r="D137" s="284">
        <v>1009600</v>
      </c>
    </row>
    <row r="138" spans="1:4" ht="116.25" customHeight="1">
      <c r="A138" s="176" t="s">
        <v>594</v>
      </c>
      <c r="B138" s="172" t="s">
        <v>1185</v>
      </c>
      <c r="C138" s="284">
        <v>3442400</v>
      </c>
      <c r="D138" s="284">
        <v>3442400</v>
      </c>
    </row>
    <row r="139" spans="1:4" ht="132" customHeight="1">
      <c r="A139" s="176" t="s">
        <v>595</v>
      </c>
      <c r="B139" s="172" t="s">
        <v>728</v>
      </c>
      <c r="C139" s="284">
        <v>16718100</v>
      </c>
      <c r="D139" s="284">
        <v>16718100</v>
      </c>
    </row>
    <row r="140" spans="1:4" ht="135.75" customHeight="1">
      <c r="A140" s="176" t="s">
        <v>596</v>
      </c>
      <c r="B140" s="172" t="s">
        <v>332</v>
      </c>
      <c r="C140" s="284">
        <v>250000</v>
      </c>
      <c r="D140" s="284">
        <v>250000</v>
      </c>
    </row>
    <row r="141" spans="1:4" ht="296.25" customHeight="1">
      <c r="A141" s="176" t="s">
        <v>608</v>
      </c>
      <c r="B141" s="172" t="s">
        <v>96</v>
      </c>
      <c r="C141" s="284">
        <v>77006800</v>
      </c>
      <c r="D141" s="284">
        <v>77006800</v>
      </c>
    </row>
    <row r="142" spans="1:4" ht="249" customHeight="1">
      <c r="A142" s="176" t="s">
        <v>607</v>
      </c>
      <c r="B142" s="172" t="s">
        <v>155</v>
      </c>
      <c r="C142" s="284">
        <v>38411200</v>
      </c>
      <c r="D142" s="284">
        <v>38411200</v>
      </c>
    </row>
    <row r="143" spans="1:4" ht="82.5" customHeight="1">
      <c r="A143" s="176" t="s">
        <v>606</v>
      </c>
      <c r="B143" s="172" t="s">
        <v>1181</v>
      </c>
      <c r="C143" s="287">
        <v>1152900</v>
      </c>
      <c r="D143" s="284">
        <v>1152900</v>
      </c>
    </row>
    <row r="144" spans="1:4" ht="115.5" customHeight="1">
      <c r="A144" s="176" t="s">
        <v>715</v>
      </c>
      <c r="B144" s="172" t="s">
        <v>1186</v>
      </c>
      <c r="C144" s="284">
        <v>1334800</v>
      </c>
      <c r="D144" s="284">
        <v>1334800</v>
      </c>
    </row>
    <row r="145" spans="1:4" ht="114" customHeight="1">
      <c r="A145" s="176" t="s">
        <v>609</v>
      </c>
      <c r="B145" s="172" t="s">
        <v>1187</v>
      </c>
      <c r="C145" s="284">
        <v>16784400</v>
      </c>
      <c r="D145" s="284">
        <v>16784400</v>
      </c>
    </row>
    <row r="146" spans="1:4" ht="116.25" customHeight="1">
      <c r="A146" s="176" t="s">
        <v>712</v>
      </c>
      <c r="B146" s="172" t="s">
        <v>1188</v>
      </c>
      <c r="C146" s="284">
        <v>725400</v>
      </c>
      <c r="D146" s="284">
        <v>725400</v>
      </c>
    </row>
    <row r="147" spans="1:4" s="288" customFormat="1" ht="94.5">
      <c r="A147" s="223" t="s">
        <v>604</v>
      </c>
      <c r="B147" s="172" t="s">
        <v>729</v>
      </c>
      <c r="C147" s="284">
        <v>24298500</v>
      </c>
      <c r="D147" s="284">
        <v>24298500</v>
      </c>
    </row>
    <row r="148" spans="1:4" ht="54.75" customHeight="1">
      <c r="A148" s="223" t="s">
        <v>602</v>
      </c>
      <c r="B148" s="286" t="s">
        <v>474</v>
      </c>
      <c r="C148" s="284">
        <v>2288400</v>
      </c>
      <c r="D148" s="284">
        <v>2378500</v>
      </c>
    </row>
    <row r="149" spans="1:4" ht="72" customHeight="1">
      <c r="A149" s="176" t="s">
        <v>713</v>
      </c>
      <c r="B149" s="172" t="s">
        <v>714</v>
      </c>
      <c r="C149" s="284">
        <v>375400</v>
      </c>
      <c r="D149" s="284">
        <v>18000</v>
      </c>
    </row>
    <row r="150" spans="1:4" ht="78.75">
      <c r="A150" s="262" t="s">
        <v>603</v>
      </c>
      <c r="B150" s="172" t="s">
        <v>730</v>
      </c>
      <c r="C150" s="284">
        <v>7413500</v>
      </c>
      <c r="D150" s="284">
        <v>7413500</v>
      </c>
    </row>
    <row r="151" spans="1:4" ht="47.25">
      <c r="A151" s="262" t="s">
        <v>601</v>
      </c>
      <c r="B151" s="286" t="s">
        <v>159</v>
      </c>
      <c r="C151" s="284">
        <v>1482600</v>
      </c>
      <c r="D151" s="284">
        <v>1541900</v>
      </c>
    </row>
    <row r="152" spans="1:4" ht="15.75">
      <c r="A152" s="262" t="s">
        <v>600</v>
      </c>
      <c r="B152" s="283" t="s">
        <v>475</v>
      </c>
      <c r="C152" s="284">
        <f>C153+C154</f>
        <v>45987022</v>
      </c>
      <c r="D152" s="284">
        <f>D153+D154</f>
        <v>45987022</v>
      </c>
    </row>
    <row r="153" spans="1:4" ht="78.75">
      <c r="A153" s="262" t="s">
        <v>599</v>
      </c>
      <c r="B153" s="172" t="s">
        <v>919</v>
      </c>
      <c r="C153" s="284">
        <v>3853000</v>
      </c>
      <c r="D153" s="284">
        <v>3853000</v>
      </c>
    </row>
    <row r="154" spans="1:4" ht="67.5" customHeight="1">
      <c r="A154" s="176" t="s">
        <v>831</v>
      </c>
      <c r="B154" s="172" t="s">
        <v>832</v>
      </c>
      <c r="C154" s="284">
        <v>42134022</v>
      </c>
      <c r="D154" s="284">
        <v>42134022</v>
      </c>
    </row>
    <row r="155" spans="1:4" ht="15.75">
      <c r="A155" s="229"/>
      <c r="B155" s="289" t="s">
        <v>379</v>
      </c>
      <c r="C155" s="290">
        <f>C102+C16</f>
        <v>1905194683.7</v>
      </c>
      <c r="D155" s="290">
        <f>D102+D16</f>
        <v>1907714745.92</v>
      </c>
    </row>
    <row r="157" spans="1:4" ht="15.75">
      <c r="A157" s="478" t="s">
        <v>1395</v>
      </c>
      <c r="B157" s="478"/>
      <c r="C157" s="478"/>
      <c r="D157" s="478"/>
    </row>
  </sheetData>
  <sheetProtection/>
  <mergeCells count="13">
    <mergeCell ref="A1:D1"/>
    <mergeCell ref="A2:D2"/>
    <mergeCell ref="A4:D4"/>
    <mergeCell ref="A12:D12"/>
    <mergeCell ref="A5:D5"/>
    <mergeCell ref="A11:D11"/>
    <mergeCell ref="A3:D3"/>
    <mergeCell ref="A157:D157"/>
    <mergeCell ref="A8:D8"/>
    <mergeCell ref="A6:D6"/>
    <mergeCell ref="A7:D7"/>
    <mergeCell ref="C13:D13"/>
    <mergeCell ref="C14:D14"/>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92D050"/>
  </sheetPr>
  <dimension ref="A1:I763"/>
  <sheetViews>
    <sheetView zoomScalePageLayoutView="0" workbookViewId="0" topLeftCell="A1">
      <selection activeCell="B8" sqref="B8:D8"/>
    </sheetView>
  </sheetViews>
  <sheetFormatPr defaultColWidth="9.00390625" defaultRowHeight="12.75"/>
  <cols>
    <col min="1" max="1" width="69.875" style="204" customWidth="1"/>
    <col min="2" max="2" width="6.125" style="345" customWidth="1"/>
    <col min="3" max="3" width="15.75390625" style="345" customWidth="1"/>
    <col min="4" max="4" width="5.00390625" style="345" customWidth="1"/>
    <col min="5" max="5" width="18.375" style="367" customWidth="1"/>
    <col min="6" max="6" width="14.625" style="208" customWidth="1"/>
    <col min="7" max="7" width="14.75390625" style="208" customWidth="1"/>
    <col min="8" max="8" width="12.125" style="208" bestFit="1" customWidth="1"/>
    <col min="9" max="9" width="12.125" style="208" customWidth="1"/>
    <col min="10" max="10" width="16.00390625" style="208" customWidth="1"/>
    <col min="11" max="16384" width="9.125" style="208" customWidth="1"/>
  </cols>
  <sheetData>
    <row r="1" spans="1:5" s="354" customFormat="1" ht="15">
      <c r="A1" s="353"/>
      <c r="B1" s="486" t="s">
        <v>1152</v>
      </c>
      <c r="C1" s="486"/>
      <c r="D1" s="486"/>
      <c r="E1" s="486"/>
    </row>
    <row r="2" spans="1:5" s="354" customFormat="1" ht="15">
      <c r="A2" s="353"/>
      <c r="B2" s="486" t="s">
        <v>411</v>
      </c>
      <c r="C2" s="486"/>
      <c r="D2" s="486"/>
      <c r="E2" s="486"/>
    </row>
    <row r="3" spans="1:5" s="354" customFormat="1" ht="15">
      <c r="A3" s="353"/>
      <c r="B3" s="486" t="s">
        <v>412</v>
      </c>
      <c r="C3" s="486"/>
      <c r="D3" s="486"/>
      <c r="E3" s="486"/>
    </row>
    <row r="4" spans="1:5" s="354" customFormat="1" ht="15">
      <c r="A4" s="353"/>
      <c r="B4" s="486" t="s">
        <v>373</v>
      </c>
      <c r="C4" s="486"/>
      <c r="D4" s="486"/>
      <c r="E4" s="486"/>
    </row>
    <row r="5" spans="1:5" s="354" customFormat="1" ht="15" customHeight="1">
      <c r="A5" s="353"/>
      <c r="B5" s="487" t="s">
        <v>1234</v>
      </c>
      <c r="C5" s="487"/>
      <c r="D5" s="487"/>
      <c r="E5" s="487"/>
    </row>
    <row r="6" spans="1:5" s="354" customFormat="1" ht="15">
      <c r="A6" s="353"/>
      <c r="B6" s="487" t="s">
        <v>1337</v>
      </c>
      <c r="C6" s="488"/>
      <c r="D6" s="488"/>
      <c r="E6" s="266"/>
    </row>
    <row r="7" spans="1:5" s="354" customFormat="1" ht="15">
      <c r="A7" s="353"/>
      <c r="B7" s="487" t="s">
        <v>1409</v>
      </c>
      <c r="C7" s="488"/>
      <c r="D7" s="488"/>
      <c r="E7" s="488"/>
    </row>
    <row r="8" spans="1:5" s="354" customFormat="1" ht="15">
      <c r="A8" s="353"/>
      <c r="B8" s="487" t="s">
        <v>1493</v>
      </c>
      <c r="C8" s="488"/>
      <c r="D8" s="488"/>
      <c r="E8" s="266"/>
    </row>
    <row r="9" spans="1:5" s="354" customFormat="1" ht="15">
      <c r="A9" s="353"/>
      <c r="B9" s="487"/>
      <c r="C9" s="480"/>
      <c r="D9" s="480"/>
      <c r="E9" s="480"/>
    </row>
    <row r="10" spans="1:5" ht="82.5" customHeight="1">
      <c r="A10" s="489" t="s">
        <v>839</v>
      </c>
      <c r="B10" s="489"/>
      <c r="C10" s="489"/>
      <c r="D10" s="489"/>
      <c r="E10" s="489"/>
    </row>
    <row r="11" spans="1:5" ht="15.75">
      <c r="A11" s="489"/>
      <c r="B11" s="489"/>
      <c r="C11" s="489"/>
      <c r="D11" s="489"/>
      <c r="E11" s="489"/>
    </row>
    <row r="12" spans="4:5" ht="15.75">
      <c r="D12" s="490" t="s">
        <v>1199</v>
      </c>
      <c r="E12" s="490"/>
    </row>
    <row r="13" spans="1:5" s="207" customFormat="1" ht="47.25" customHeight="1">
      <c r="A13" s="206" t="s">
        <v>391</v>
      </c>
      <c r="B13" s="176" t="s">
        <v>9</v>
      </c>
      <c r="C13" s="176" t="s">
        <v>341</v>
      </c>
      <c r="D13" s="176" t="s">
        <v>10</v>
      </c>
      <c r="E13" s="217" t="s">
        <v>376</v>
      </c>
    </row>
    <row r="14" spans="1:5" s="207" customFormat="1" ht="15.75">
      <c r="A14" s="206">
        <v>1</v>
      </c>
      <c r="B14" s="355">
        <v>2</v>
      </c>
      <c r="C14" s="176">
        <v>3</v>
      </c>
      <c r="D14" s="176">
        <v>4</v>
      </c>
      <c r="E14" s="217">
        <v>5</v>
      </c>
    </row>
    <row r="15" spans="1:5" s="219" customFormat="1" ht="15.75">
      <c r="A15" s="210" t="s">
        <v>11</v>
      </c>
      <c r="B15" s="218" t="s">
        <v>380</v>
      </c>
      <c r="C15" s="218"/>
      <c r="D15" s="218"/>
      <c r="E15" s="290">
        <f>E16+E23+E48+E53+E44</f>
        <v>140992407.54000002</v>
      </c>
    </row>
    <row r="16" spans="1:5" s="219" customFormat="1" ht="45.75" customHeight="1">
      <c r="A16" s="172" t="s">
        <v>484</v>
      </c>
      <c r="B16" s="220" t="s">
        <v>31</v>
      </c>
      <c r="C16" s="218"/>
      <c r="D16" s="218"/>
      <c r="E16" s="284">
        <f>E19</f>
        <v>4548000</v>
      </c>
    </row>
    <row r="17" spans="1:5" s="219" customFormat="1" ht="47.25">
      <c r="A17" s="172" t="s">
        <v>108</v>
      </c>
      <c r="B17" s="220" t="s">
        <v>31</v>
      </c>
      <c r="C17" s="220" t="s">
        <v>224</v>
      </c>
      <c r="D17" s="218"/>
      <c r="E17" s="284">
        <f>E18</f>
        <v>4548000</v>
      </c>
    </row>
    <row r="18" spans="1:5" s="219" customFormat="1" ht="31.5">
      <c r="A18" s="172" t="s">
        <v>225</v>
      </c>
      <c r="B18" s="220" t="s">
        <v>31</v>
      </c>
      <c r="C18" s="220" t="s">
        <v>226</v>
      </c>
      <c r="D18" s="218"/>
      <c r="E18" s="284">
        <f>E19</f>
        <v>4548000</v>
      </c>
    </row>
    <row r="19" spans="1:5" s="219" customFormat="1" ht="15.75">
      <c r="A19" s="172" t="s">
        <v>486</v>
      </c>
      <c r="B19" s="220" t="s">
        <v>31</v>
      </c>
      <c r="C19" s="220" t="s">
        <v>227</v>
      </c>
      <c r="D19" s="220"/>
      <c r="E19" s="284">
        <f>E20+E21+E22</f>
        <v>4548000</v>
      </c>
    </row>
    <row r="20" spans="1:5" s="219" customFormat="1" ht="63">
      <c r="A20" s="172" t="s">
        <v>458</v>
      </c>
      <c r="B20" s="220" t="s">
        <v>31</v>
      </c>
      <c r="C20" s="220" t="s">
        <v>227</v>
      </c>
      <c r="D20" s="220" t="s">
        <v>459</v>
      </c>
      <c r="E20" s="284">
        <v>3729589.21</v>
      </c>
    </row>
    <row r="21" spans="1:5" s="219" customFormat="1" ht="31.5">
      <c r="A21" s="172" t="s">
        <v>485</v>
      </c>
      <c r="B21" s="220" t="s">
        <v>31</v>
      </c>
      <c r="C21" s="220" t="s">
        <v>227</v>
      </c>
      <c r="D21" s="220" t="s">
        <v>460</v>
      </c>
      <c r="E21" s="284">
        <v>567410.79</v>
      </c>
    </row>
    <row r="22" spans="1:5" s="219" customFormat="1" ht="15.75">
      <c r="A22" s="172" t="s">
        <v>461</v>
      </c>
      <c r="B22" s="220" t="s">
        <v>31</v>
      </c>
      <c r="C22" s="220" t="s">
        <v>227</v>
      </c>
      <c r="D22" s="220" t="s">
        <v>462</v>
      </c>
      <c r="E22" s="284">
        <v>251000</v>
      </c>
    </row>
    <row r="23" spans="1:5" ht="47.25">
      <c r="A23" s="172" t="s">
        <v>420</v>
      </c>
      <c r="B23" s="220" t="s">
        <v>12</v>
      </c>
      <c r="C23" s="220"/>
      <c r="D23" s="220"/>
      <c r="E23" s="284">
        <f>E24+E33</f>
        <v>101617846.84</v>
      </c>
    </row>
    <row r="24" spans="1:5" ht="47.25">
      <c r="A24" s="172" t="s">
        <v>100</v>
      </c>
      <c r="B24" s="220" t="s">
        <v>12</v>
      </c>
      <c r="C24" s="220" t="s">
        <v>194</v>
      </c>
      <c r="D24" s="220"/>
      <c r="E24" s="284">
        <f>E25</f>
        <v>18218000</v>
      </c>
    </row>
    <row r="25" spans="1:5" ht="78.75">
      <c r="A25" s="172" t="s">
        <v>487</v>
      </c>
      <c r="B25" s="220" t="s">
        <v>12</v>
      </c>
      <c r="C25" s="220" t="s">
        <v>196</v>
      </c>
      <c r="D25" s="220"/>
      <c r="E25" s="284">
        <f>E26+E31</f>
        <v>18218000</v>
      </c>
    </row>
    <row r="26" spans="1:5" ht="15.75">
      <c r="A26" s="172" t="s">
        <v>486</v>
      </c>
      <c r="B26" s="220" t="s">
        <v>12</v>
      </c>
      <c r="C26" s="220" t="s">
        <v>321</v>
      </c>
      <c r="D26" s="220"/>
      <c r="E26" s="284">
        <f>E27+E28+E30+E29</f>
        <v>18208460.52</v>
      </c>
    </row>
    <row r="27" spans="1:5" ht="63">
      <c r="A27" s="172" t="s">
        <v>458</v>
      </c>
      <c r="B27" s="220" t="s">
        <v>12</v>
      </c>
      <c r="C27" s="220" t="s">
        <v>321</v>
      </c>
      <c r="D27" s="220" t="s">
        <v>459</v>
      </c>
      <c r="E27" s="284">
        <v>16216000</v>
      </c>
    </row>
    <row r="28" spans="1:5" ht="31.5">
      <c r="A28" s="172" t="s">
        <v>485</v>
      </c>
      <c r="B28" s="220" t="s">
        <v>12</v>
      </c>
      <c r="C28" s="220" t="s">
        <v>321</v>
      </c>
      <c r="D28" s="220" t="s">
        <v>460</v>
      </c>
      <c r="E28" s="284">
        <v>1988155.52</v>
      </c>
    </row>
    <row r="29" spans="1:5" ht="15.75">
      <c r="A29" s="172" t="s">
        <v>471</v>
      </c>
      <c r="B29" s="220" t="s">
        <v>12</v>
      </c>
      <c r="C29" s="220" t="s">
        <v>321</v>
      </c>
      <c r="D29" s="220" t="s">
        <v>470</v>
      </c>
      <c r="E29" s="284">
        <v>0</v>
      </c>
    </row>
    <row r="30" spans="1:5" ht="15.75">
      <c r="A30" s="172" t="s">
        <v>461</v>
      </c>
      <c r="B30" s="220" t="s">
        <v>12</v>
      </c>
      <c r="C30" s="220" t="s">
        <v>321</v>
      </c>
      <c r="D30" s="220" t="s">
        <v>462</v>
      </c>
      <c r="E30" s="284">
        <v>4305</v>
      </c>
    </row>
    <row r="31" spans="1:5" ht="47.25">
      <c r="A31" s="172" t="s">
        <v>1161</v>
      </c>
      <c r="B31" s="220" t="s">
        <v>12</v>
      </c>
      <c r="C31" s="220" t="s">
        <v>1410</v>
      </c>
      <c r="D31" s="220"/>
      <c r="E31" s="284">
        <f>E32</f>
        <v>9539.48</v>
      </c>
    </row>
    <row r="32" spans="1:5" ht="31.5">
      <c r="A32" s="172" t="s">
        <v>485</v>
      </c>
      <c r="B32" s="220" t="s">
        <v>12</v>
      </c>
      <c r="C32" s="220" t="s">
        <v>1410</v>
      </c>
      <c r="D32" s="220" t="s">
        <v>460</v>
      </c>
      <c r="E32" s="284">
        <v>9539.48</v>
      </c>
    </row>
    <row r="33" spans="1:5" ht="47.25">
      <c r="A33" s="172" t="s">
        <v>108</v>
      </c>
      <c r="B33" s="220" t="s">
        <v>12</v>
      </c>
      <c r="C33" s="220" t="s">
        <v>224</v>
      </c>
      <c r="D33" s="220"/>
      <c r="E33" s="284">
        <f>E34</f>
        <v>83399846.84</v>
      </c>
    </row>
    <row r="34" spans="1:5" ht="47.25">
      <c r="A34" s="172" t="s">
        <v>488</v>
      </c>
      <c r="B34" s="220" t="s">
        <v>12</v>
      </c>
      <c r="C34" s="220" t="s">
        <v>228</v>
      </c>
      <c r="D34" s="220"/>
      <c r="E34" s="284">
        <f>E35+E40+E42</f>
        <v>83399846.84</v>
      </c>
    </row>
    <row r="35" spans="1:5" ht="15.75">
      <c r="A35" s="172" t="s">
        <v>486</v>
      </c>
      <c r="B35" s="220" t="s">
        <v>12</v>
      </c>
      <c r="C35" s="220" t="s">
        <v>229</v>
      </c>
      <c r="D35" s="220"/>
      <c r="E35" s="284">
        <f>E36+E37+E39+E38</f>
        <v>79818296.84</v>
      </c>
    </row>
    <row r="36" spans="1:5" ht="63">
      <c r="A36" s="172" t="s">
        <v>458</v>
      </c>
      <c r="B36" s="220" t="s">
        <v>12</v>
      </c>
      <c r="C36" s="220" t="s">
        <v>229</v>
      </c>
      <c r="D36" s="220" t="s">
        <v>459</v>
      </c>
      <c r="E36" s="284">
        <v>57782450</v>
      </c>
    </row>
    <row r="37" spans="1:5" ht="31.5">
      <c r="A37" s="172" t="s">
        <v>485</v>
      </c>
      <c r="B37" s="220" t="s">
        <v>12</v>
      </c>
      <c r="C37" s="220" t="s">
        <v>229</v>
      </c>
      <c r="D37" s="220" t="s">
        <v>460</v>
      </c>
      <c r="E37" s="284">
        <v>21344846.84</v>
      </c>
    </row>
    <row r="38" spans="1:5" ht="15.75">
      <c r="A38" s="172" t="s">
        <v>471</v>
      </c>
      <c r="B38" s="220" t="s">
        <v>12</v>
      </c>
      <c r="C38" s="220" t="s">
        <v>229</v>
      </c>
      <c r="D38" s="220" t="s">
        <v>470</v>
      </c>
      <c r="E38" s="284">
        <v>40000</v>
      </c>
    </row>
    <row r="39" spans="1:5" ht="15.75">
      <c r="A39" s="172" t="s">
        <v>461</v>
      </c>
      <c r="B39" s="220" t="s">
        <v>12</v>
      </c>
      <c r="C39" s="220" t="s">
        <v>229</v>
      </c>
      <c r="D39" s="220" t="s">
        <v>462</v>
      </c>
      <c r="E39" s="284">
        <v>651000</v>
      </c>
    </row>
    <row r="40" spans="1:5" ht="31.5">
      <c r="A40" s="172" t="s">
        <v>32</v>
      </c>
      <c r="B40" s="220" t="s">
        <v>12</v>
      </c>
      <c r="C40" s="220" t="s">
        <v>230</v>
      </c>
      <c r="D40" s="220"/>
      <c r="E40" s="284">
        <f>E41</f>
        <v>3281550</v>
      </c>
    </row>
    <row r="41" spans="1:5" ht="63">
      <c r="A41" s="172" t="s">
        <v>458</v>
      </c>
      <c r="B41" s="220" t="s">
        <v>12</v>
      </c>
      <c r="C41" s="220" t="s">
        <v>230</v>
      </c>
      <c r="D41" s="220" t="s">
        <v>459</v>
      </c>
      <c r="E41" s="284">
        <v>3281550</v>
      </c>
    </row>
    <row r="42" spans="1:5" ht="50.25" customHeight="1">
      <c r="A42" s="172" t="s">
        <v>1161</v>
      </c>
      <c r="B42" s="220" t="s">
        <v>12</v>
      </c>
      <c r="C42" s="220" t="s">
        <v>1160</v>
      </c>
      <c r="D42" s="220"/>
      <c r="E42" s="284">
        <f>E43</f>
        <v>300000</v>
      </c>
    </row>
    <row r="43" spans="1:5" ht="31.5">
      <c r="A43" s="172" t="s">
        <v>485</v>
      </c>
      <c r="B43" s="220" t="s">
        <v>12</v>
      </c>
      <c r="C43" s="220" t="s">
        <v>1160</v>
      </c>
      <c r="D43" s="220" t="s">
        <v>460</v>
      </c>
      <c r="E43" s="284">
        <v>300000</v>
      </c>
    </row>
    <row r="44" spans="1:5" ht="15.75">
      <c r="A44" s="172" t="s">
        <v>675</v>
      </c>
      <c r="B44" s="220" t="s">
        <v>674</v>
      </c>
      <c r="C44" s="220"/>
      <c r="D44" s="220"/>
      <c r="E44" s="284">
        <f>E45</f>
        <v>44800</v>
      </c>
    </row>
    <row r="45" spans="1:5" ht="47.25">
      <c r="A45" s="172" t="s">
        <v>676</v>
      </c>
      <c r="B45" s="220" t="s">
        <v>674</v>
      </c>
      <c r="C45" s="220" t="s">
        <v>231</v>
      </c>
      <c r="D45" s="220"/>
      <c r="E45" s="284">
        <f>E46</f>
        <v>44800</v>
      </c>
    </row>
    <row r="46" spans="1:5" ht="47.25">
      <c r="A46" s="172" t="s">
        <v>677</v>
      </c>
      <c r="B46" s="220" t="s">
        <v>674</v>
      </c>
      <c r="C46" s="220" t="s">
        <v>678</v>
      </c>
      <c r="D46" s="220"/>
      <c r="E46" s="284">
        <f>E47</f>
        <v>44800</v>
      </c>
    </row>
    <row r="47" spans="1:5" ht="31.5">
      <c r="A47" s="172" t="s">
        <v>485</v>
      </c>
      <c r="B47" s="220" t="s">
        <v>674</v>
      </c>
      <c r="C47" s="220" t="s">
        <v>678</v>
      </c>
      <c r="D47" s="220" t="s">
        <v>460</v>
      </c>
      <c r="E47" s="284">
        <v>44800</v>
      </c>
    </row>
    <row r="48" spans="1:5" ht="15.75">
      <c r="A48" s="172" t="s">
        <v>389</v>
      </c>
      <c r="B48" s="220" t="s">
        <v>110</v>
      </c>
      <c r="C48" s="220"/>
      <c r="D48" s="220"/>
      <c r="E48" s="284">
        <f>E49</f>
        <v>800000</v>
      </c>
    </row>
    <row r="49" spans="1:5" ht="63">
      <c r="A49" s="172" t="s">
        <v>255</v>
      </c>
      <c r="B49" s="220" t="s">
        <v>110</v>
      </c>
      <c r="C49" s="220" t="s">
        <v>256</v>
      </c>
      <c r="D49" s="220"/>
      <c r="E49" s="284">
        <f>E50</f>
        <v>800000</v>
      </c>
    </row>
    <row r="50" spans="1:5" ht="47.25">
      <c r="A50" s="172" t="s">
        <v>752</v>
      </c>
      <c r="B50" s="220" t="s">
        <v>110</v>
      </c>
      <c r="C50" s="220" t="s">
        <v>257</v>
      </c>
      <c r="D50" s="220"/>
      <c r="E50" s="284">
        <f>E51</f>
        <v>800000</v>
      </c>
    </row>
    <row r="51" spans="1:5" ht="15.75">
      <c r="A51" s="172" t="s">
        <v>123</v>
      </c>
      <c r="B51" s="220" t="s">
        <v>110</v>
      </c>
      <c r="C51" s="220" t="s">
        <v>258</v>
      </c>
      <c r="D51" s="220"/>
      <c r="E51" s="284">
        <f>E52</f>
        <v>800000</v>
      </c>
    </row>
    <row r="52" spans="1:5" ht="15.75">
      <c r="A52" s="172" t="s">
        <v>461</v>
      </c>
      <c r="B52" s="220" t="s">
        <v>110</v>
      </c>
      <c r="C52" s="220" t="s">
        <v>258</v>
      </c>
      <c r="D52" s="220" t="s">
        <v>462</v>
      </c>
      <c r="E52" s="284">
        <v>800000</v>
      </c>
    </row>
    <row r="53" spans="1:5" ht="15.75">
      <c r="A53" s="172" t="s">
        <v>97</v>
      </c>
      <c r="B53" s="220" t="s">
        <v>111</v>
      </c>
      <c r="C53" s="220"/>
      <c r="D53" s="220"/>
      <c r="E53" s="284">
        <f>E73+E59+E54</f>
        <v>33981760.7</v>
      </c>
    </row>
    <row r="54" spans="1:5" ht="47.25">
      <c r="A54" s="172" t="s">
        <v>100</v>
      </c>
      <c r="B54" s="220" t="s">
        <v>111</v>
      </c>
      <c r="C54" s="220" t="s">
        <v>194</v>
      </c>
      <c r="D54" s="220"/>
      <c r="E54" s="284">
        <f>E55</f>
        <v>15392000</v>
      </c>
    </row>
    <row r="55" spans="1:5" ht="31.5">
      <c r="A55" s="172" t="s">
        <v>197</v>
      </c>
      <c r="B55" s="220" t="s">
        <v>111</v>
      </c>
      <c r="C55" s="220" t="s">
        <v>323</v>
      </c>
      <c r="D55" s="220"/>
      <c r="E55" s="284">
        <f>E56</f>
        <v>15392000</v>
      </c>
    </row>
    <row r="56" spans="1:5" ht="15.75">
      <c r="A56" s="172" t="s">
        <v>163</v>
      </c>
      <c r="B56" s="220" t="s">
        <v>111</v>
      </c>
      <c r="C56" s="220" t="s">
        <v>324</v>
      </c>
      <c r="D56" s="220"/>
      <c r="E56" s="284">
        <f>E57+E58</f>
        <v>15392000</v>
      </c>
    </row>
    <row r="57" spans="1:5" ht="63">
      <c r="A57" s="172" t="s">
        <v>458</v>
      </c>
      <c r="B57" s="220" t="s">
        <v>111</v>
      </c>
      <c r="C57" s="220" t="s">
        <v>324</v>
      </c>
      <c r="D57" s="220" t="s">
        <v>459</v>
      </c>
      <c r="E57" s="284">
        <v>13976730</v>
      </c>
    </row>
    <row r="58" spans="1:5" ht="31.5">
      <c r="A58" s="172" t="s">
        <v>485</v>
      </c>
      <c r="B58" s="220" t="s">
        <v>111</v>
      </c>
      <c r="C58" s="220" t="s">
        <v>324</v>
      </c>
      <c r="D58" s="220" t="s">
        <v>460</v>
      </c>
      <c r="E58" s="284">
        <v>1415270</v>
      </c>
    </row>
    <row r="59" spans="1:5" ht="47.25">
      <c r="A59" s="172" t="s">
        <v>108</v>
      </c>
      <c r="B59" s="220" t="s">
        <v>111</v>
      </c>
      <c r="C59" s="220" t="s">
        <v>224</v>
      </c>
      <c r="D59" s="220"/>
      <c r="E59" s="284">
        <f>E60+E70</f>
        <v>9029760.7</v>
      </c>
    </row>
    <row r="60" spans="1:5" ht="47.25">
      <c r="A60" s="172" t="s">
        <v>490</v>
      </c>
      <c r="B60" s="220" t="s">
        <v>111</v>
      </c>
      <c r="C60" s="220" t="s">
        <v>231</v>
      </c>
      <c r="D60" s="220"/>
      <c r="E60" s="284">
        <f>E61+E64+E67</f>
        <v>7748000</v>
      </c>
    </row>
    <row r="61" spans="1:5" ht="31.5">
      <c r="A61" s="172" t="s">
        <v>489</v>
      </c>
      <c r="B61" s="220" t="s">
        <v>111</v>
      </c>
      <c r="C61" s="220" t="s">
        <v>235</v>
      </c>
      <c r="D61" s="220"/>
      <c r="E61" s="284">
        <f>E62+E63</f>
        <v>4748900</v>
      </c>
    </row>
    <row r="62" spans="1:5" ht="63">
      <c r="A62" s="172" t="s">
        <v>458</v>
      </c>
      <c r="B62" s="220" t="s">
        <v>111</v>
      </c>
      <c r="C62" s="220" t="s">
        <v>235</v>
      </c>
      <c r="D62" s="220" t="s">
        <v>459</v>
      </c>
      <c r="E62" s="284">
        <v>4038859.43</v>
      </c>
    </row>
    <row r="63" spans="1:5" ht="31.5">
      <c r="A63" s="172" t="s">
        <v>485</v>
      </c>
      <c r="B63" s="220" t="s">
        <v>111</v>
      </c>
      <c r="C63" s="220" t="s">
        <v>235</v>
      </c>
      <c r="D63" s="220" t="s">
        <v>460</v>
      </c>
      <c r="E63" s="284">
        <v>710040.57</v>
      </c>
    </row>
    <row r="64" spans="1:5" ht="49.5" customHeight="1">
      <c r="A64" s="172" t="s">
        <v>491</v>
      </c>
      <c r="B64" s="220" t="s">
        <v>111</v>
      </c>
      <c r="C64" s="220" t="s">
        <v>233</v>
      </c>
      <c r="D64" s="220"/>
      <c r="E64" s="284">
        <f>E65+E66</f>
        <v>1329700</v>
      </c>
    </row>
    <row r="65" spans="1:5" ht="63">
      <c r="A65" s="172" t="s">
        <v>458</v>
      </c>
      <c r="B65" s="220" t="s">
        <v>111</v>
      </c>
      <c r="C65" s="220" t="s">
        <v>233</v>
      </c>
      <c r="D65" s="220" t="s">
        <v>459</v>
      </c>
      <c r="E65" s="284">
        <v>1222793.18</v>
      </c>
    </row>
    <row r="66" spans="1:5" ht="31.5">
      <c r="A66" s="172" t="s">
        <v>485</v>
      </c>
      <c r="B66" s="220" t="s">
        <v>111</v>
      </c>
      <c r="C66" s="220" t="s">
        <v>233</v>
      </c>
      <c r="D66" s="220" t="s">
        <v>460</v>
      </c>
      <c r="E66" s="284">
        <v>106906.82</v>
      </c>
    </row>
    <row r="67" spans="1:5" ht="31.5">
      <c r="A67" s="172" t="s">
        <v>492</v>
      </c>
      <c r="B67" s="220" t="s">
        <v>111</v>
      </c>
      <c r="C67" s="220" t="s">
        <v>234</v>
      </c>
      <c r="D67" s="220"/>
      <c r="E67" s="284">
        <f>E68+E69</f>
        <v>1669400</v>
      </c>
    </row>
    <row r="68" spans="1:5" ht="63">
      <c r="A68" s="172" t="s">
        <v>458</v>
      </c>
      <c r="B68" s="220" t="s">
        <v>111</v>
      </c>
      <c r="C68" s="220" t="s">
        <v>234</v>
      </c>
      <c r="D68" s="220" t="s">
        <v>459</v>
      </c>
      <c r="E68" s="284">
        <v>1567198.6</v>
      </c>
    </row>
    <row r="69" spans="1:5" ht="31.5" customHeight="1">
      <c r="A69" s="172" t="s">
        <v>485</v>
      </c>
      <c r="B69" s="220" t="s">
        <v>111</v>
      </c>
      <c r="C69" s="220" t="s">
        <v>234</v>
      </c>
      <c r="D69" s="220" t="s">
        <v>460</v>
      </c>
      <c r="E69" s="284">
        <v>102201.4</v>
      </c>
    </row>
    <row r="70" spans="1:5" ht="32.25" customHeight="1">
      <c r="A70" s="172" t="s">
        <v>733</v>
      </c>
      <c r="B70" s="220" t="s">
        <v>111</v>
      </c>
      <c r="C70" s="220" t="s">
        <v>767</v>
      </c>
      <c r="D70" s="220"/>
      <c r="E70" s="284">
        <f>E72</f>
        <v>1281760.7</v>
      </c>
    </row>
    <row r="71" spans="1:5" ht="22.5" customHeight="1">
      <c r="A71" s="172" t="s">
        <v>734</v>
      </c>
      <c r="B71" s="220" t="s">
        <v>111</v>
      </c>
      <c r="C71" s="220" t="s">
        <v>768</v>
      </c>
      <c r="D71" s="220"/>
      <c r="E71" s="284">
        <f>E72</f>
        <v>1281760.7</v>
      </c>
    </row>
    <row r="72" spans="1:5" ht="31.5">
      <c r="A72" s="172" t="s">
        <v>485</v>
      </c>
      <c r="B72" s="220" t="s">
        <v>111</v>
      </c>
      <c r="C72" s="220" t="s">
        <v>768</v>
      </c>
      <c r="D72" s="220" t="s">
        <v>460</v>
      </c>
      <c r="E72" s="284">
        <v>1281760.7</v>
      </c>
    </row>
    <row r="73" spans="1:5" ht="66.75" customHeight="1">
      <c r="A73" s="172" t="s">
        <v>236</v>
      </c>
      <c r="B73" s="220" t="s">
        <v>111</v>
      </c>
      <c r="C73" s="220" t="s">
        <v>237</v>
      </c>
      <c r="D73" s="220"/>
      <c r="E73" s="284">
        <f>E77+E74</f>
        <v>9560000</v>
      </c>
    </row>
    <row r="74" spans="1:5" ht="52.5" customHeight="1">
      <c r="A74" s="172" t="s">
        <v>852</v>
      </c>
      <c r="B74" s="220" t="s">
        <v>111</v>
      </c>
      <c r="C74" s="220" t="s">
        <v>240</v>
      </c>
      <c r="D74" s="220"/>
      <c r="E74" s="284">
        <f>E75</f>
        <v>500000</v>
      </c>
    </row>
    <row r="75" spans="1:5" ht="51" customHeight="1">
      <c r="A75" s="172" t="s">
        <v>1411</v>
      </c>
      <c r="B75" s="220" t="s">
        <v>111</v>
      </c>
      <c r="C75" s="220" t="s">
        <v>1412</v>
      </c>
      <c r="D75" s="220"/>
      <c r="E75" s="284">
        <f>E76</f>
        <v>500000</v>
      </c>
    </row>
    <row r="76" spans="1:5" ht="22.5" customHeight="1">
      <c r="A76" s="172" t="s">
        <v>361</v>
      </c>
      <c r="B76" s="220" t="s">
        <v>111</v>
      </c>
      <c r="C76" s="220" t="s">
        <v>1412</v>
      </c>
      <c r="D76" s="220" t="s">
        <v>469</v>
      </c>
      <c r="E76" s="284">
        <v>500000</v>
      </c>
    </row>
    <row r="77" spans="1:5" ht="31.5">
      <c r="A77" s="172" t="s">
        <v>265</v>
      </c>
      <c r="B77" s="220" t="s">
        <v>111</v>
      </c>
      <c r="C77" s="220" t="s">
        <v>266</v>
      </c>
      <c r="D77" s="220"/>
      <c r="E77" s="284">
        <f>E78+E80</f>
        <v>9060000</v>
      </c>
    </row>
    <row r="78" spans="1:5" ht="31.5">
      <c r="A78" s="172" t="s">
        <v>98</v>
      </c>
      <c r="B78" s="220" t="s">
        <v>111</v>
      </c>
      <c r="C78" s="220" t="s">
        <v>49</v>
      </c>
      <c r="D78" s="220"/>
      <c r="E78" s="284">
        <f>E79</f>
        <v>500000</v>
      </c>
    </row>
    <row r="79" spans="1:5" ht="31.5">
      <c r="A79" s="172" t="s">
        <v>485</v>
      </c>
      <c r="B79" s="220" t="s">
        <v>111</v>
      </c>
      <c r="C79" s="220" t="s">
        <v>49</v>
      </c>
      <c r="D79" s="220" t="s">
        <v>460</v>
      </c>
      <c r="E79" s="284">
        <v>500000</v>
      </c>
    </row>
    <row r="80" spans="1:5" ht="15.75">
      <c r="A80" s="172" t="s">
        <v>278</v>
      </c>
      <c r="B80" s="220" t="s">
        <v>111</v>
      </c>
      <c r="C80" s="220" t="s">
        <v>50</v>
      </c>
      <c r="D80" s="220"/>
      <c r="E80" s="284">
        <f>E81+E82</f>
        <v>8560000</v>
      </c>
    </row>
    <row r="81" spans="1:5" ht="31.5">
      <c r="A81" s="172" t="s">
        <v>485</v>
      </c>
      <c r="B81" s="220" t="s">
        <v>111</v>
      </c>
      <c r="C81" s="220" t="s">
        <v>50</v>
      </c>
      <c r="D81" s="220" t="s">
        <v>460</v>
      </c>
      <c r="E81" s="284">
        <v>8534910</v>
      </c>
    </row>
    <row r="82" spans="1:5" ht="15.75">
      <c r="A82" s="172" t="s">
        <v>461</v>
      </c>
      <c r="B82" s="220" t="s">
        <v>111</v>
      </c>
      <c r="C82" s="220" t="s">
        <v>50</v>
      </c>
      <c r="D82" s="220" t="s">
        <v>462</v>
      </c>
      <c r="E82" s="284">
        <v>25090</v>
      </c>
    </row>
    <row r="83" spans="1:5" s="219" customFormat="1" ht="15.75">
      <c r="A83" s="210" t="s">
        <v>426</v>
      </c>
      <c r="B83" s="218" t="s">
        <v>427</v>
      </c>
      <c r="C83" s="218"/>
      <c r="D83" s="218"/>
      <c r="E83" s="290">
        <f>E84</f>
        <v>2265100</v>
      </c>
    </row>
    <row r="84" spans="1:5" ht="15.75">
      <c r="A84" s="172" t="s">
        <v>429</v>
      </c>
      <c r="B84" s="220" t="s">
        <v>428</v>
      </c>
      <c r="C84" s="220"/>
      <c r="D84" s="220"/>
      <c r="E84" s="284">
        <f>E85</f>
        <v>2265100</v>
      </c>
    </row>
    <row r="85" spans="1:5" ht="47.25">
      <c r="A85" s="172" t="s">
        <v>108</v>
      </c>
      <c r="B85" s="220" t="s">
        <v>428</v>
      </c>
      <c r="C85" s="220" t="s">
        <v>224</v>
      </c>
      <c r="D85" s="220"/>
      <c r="E85" s="284">
        <f>E86</f>
        <v>2265100</v>
      </c>
    </row>
    <row r="86" spans="1:5" ht="47.25">
      <c r="A86" s="172" t="s">
        <v>490</v>
      </c>
      <c r="B86" s="220" t="s">
        <v>428</v>
      </c>
      <c r="C86" s="220" t="s">
        <v>231</v>
      </c>
      <c r="D86" s="220"/>
      <c r="E86" s="284">
        <f>E87</f>
        <v>2265100</v>
      </c>
    </row>
    <row r="87" spans="1:5" ht="31.5">
      <c r="A87" s="172" t="s">
        <v>493</v>
      </c>
      <c r="B87" s="220" t="s">
        <v>428</v>
      </c>
      <c r="C87" s="220" t="s">
        <v>232</v>
      </c>
      <c r="D87" s="220"/>
      <c r="E87" s="284">
        <f>E88</f>
        <v>2265100</v>
      </c>
    </row>
    <row r="88" spans="1:5" ht="15.75">
      <c r="A88" s="172" t="s">
        <v>361</v>
      </c>
      <c r="B88" s="220" t="s">
        <v>428</v>
      </c>
      <c r="C88" s="220" t="s">
        <v>232</v>
      </c>
      <c r="D88" s="220" t="s">
        <v>469</v>
      </c>
      <c r="E88" s="284">
        <v>2265100</v>
      </c>
    </row>
    <row r="89" spans="1:5" s="219" customFormat="1" ht="31.5">
      <c r="A89" s="210" t="s">
        <v>13</v>
      </c>
      <c r="B89" s="218" t="s">
        <v>14</v>
      </c>
      <c r="C89" s="218"/>
      <c r="D89" s="218"/>
      <c r="E89" s="290">
        <f>E90</f>
        <v>5312000</v>
      </c>
    </row>
    <row r="90" spans="1:5" ht="31.5">
      <c r="A90" s="172" t="s">
        <v>856</v>
      </c>
      <c r="B90" s="220" t="s">
        <v>855</v>
      </c>
      <c r="C90" s="220"/>
      <c r="D90" s="220"/>
      <c r="E90" s="284">
        <f>E91+E99</f>
        <v>5312000</v>
      </c>
    </row>
    <row r="91" spans="1:5" ht="63">
      <c r="A91" s="172" t="s">
        <v>255</v>
      </c>
      <c r="B91" s="220" t="s">
        <v>855</v>
      </c>
      <c r="C91" s="220" t="s">
        <v>256</v>
      </c>
      <c r="D91" s="220"/>
      <c r="E91" s="284">
        <f>E92+E96</f>
        <v>4647264</v>
      </c>
    </row>
    <row r="92" spans="1:5" ht="81.75" customHeight="1">
      <c r="A92" s="172" t="s">
        <v>494</v>
      </c>
      <c r="B92" s="220" t="s">
        <v>855</v>
      </c>
      <c r="C92" s="220" t="s">
        <v>259</v>
      </c>
      <c r="D92" s="220"/>
      <c r="E92" s="284">
        <f>E93</f>
        <v>4297264</v>
      </c>
    </row>
    <row r="93" spans="1:5" ht="15.75">
      <c r="A93" s="172" t="s">
        <v>414</v>
      </c>
      <c r="B93" s="220" t="s">
        <v>855</v>
      </c>
      <c r="C93" s="220" t="s">
        <v>260</v>
      </c>
      <c r="D93" s="220"/>
      <c r="E93" s="284">
        <f>E94+E95</f>
        <v>4297264</v>
      </c>
    </row>
    <row r="94" spans="1:5" ht="63">
      <c r="A94" s="172" t="s">
        <v>458</v>
      </c>
      <c r="B94" s="220" t="s">
        <v>855</v>
      </c>
      <c r="C94" s="220" t="s">
        <v>260</v>
      </c>
      <c r="D94" s="220" t="s">
        <v>459</v>
      </c>
      <c r="E94" s="284">
        <v>2844140.97</v>
      </c>
    </row>
    <row r="95" spans="1:5" ht="31.5">
      <c r="A95" s="172" t="s">
        <v>485</v>
      </c>
      <c r="B95" s="220" t="s">
        <v>855</v>
      </c>
      <c r="C95" s="220" t="s">
        <v>260</v>
      </c>
      <c r="D95" s="220" t="s">
        <v>460</v>
      </c>
      <c r="E95" s="284">
        <v>1453123.03</v>
      </c>
    </row>
    <row r="96" spans="1:5" ht="66" customHeight="1">
      <c r="A96" s="172" t="s">
        <v>858</v>
      </c>
      <c r="B96" s="220" t="s">
        <v>855</v>
      </c>
      <c r="C96" s="220" t="s">
        <v>859</v>
      </c>
      <c r="D96" s="220"/>
      <c r="E96" s="284">
        <f>E97</f>
        <v>350000</v>
      </c>
    </row>
    <row r="97" spans="1:5" ht="32.25" customHeight="1">
      <c r="A97" s="172" t="s">
        <v>860</v>
      </c>
      <c r="B97" s="220" t="s">
        <v>855</v>
      </c>
      <c r="C97" s="220" t="s">
        <v>861</v>
      </c>
      <c r="D97" s="220"/>
      <c r="E97" s="284">
        <f>E98</f>
        <v>350000</v>
      </c>
    </row>
    <row r="98" spans="1:5" ht="31.5">
      <c r="A98" s="172" t="s">
        <v>485</v>
      </c>
      <c r="B98" s="220" t="s">
        <v>855</v>
      </c>
      <c r="C98" s="220" t="s">
        <v>861</v>
      </c>
      <c r="D98" s="220" t="s">
        <v>460</v>
      </c>
      <c r="E98" s="284">
        <v>350000</v>
      </c>
    </row>
    <row r="99" spans="1:5" ht="47.25">
      <c r="A99" s="172" t="s">
        <v>261</v>
      </c>
      <c r="B99" s="220" t="s">
        <v>855</v>
      </c>
      <c r="C99" s="220" t="s">
        <v>262</v>
      </c>
      <c r="D99" s="220"/>
      <c r="E99" s="284">
        <f>E100</f>
        <v>664736</v>
      </c>
    </row>
    <row r="100" spans="1:5" ht="50.25" customHeight="1">
      <c r="A100" s="172" t="s">
        <v>753</v>
      </c>
      <c r="B100" s="220" t="s">
        <v>855</v>
      </c>
      <c r="C100" s="220" t="s">
        <v>263</v>
      </c>
      <c r="D100" s="220"/>
      <c r="E100" s="284">
        <f>E101</f>
        <v>664736</v>
      </c>
    </row>
    <row r="101" spans="1:5" ht="15.75">
      <c r="A101" s="172" t="s">
        <v>414</v>
      </c>
      <c r="B101" s="220" t="s">
        <v>855</v>
      </c>
      <c r="C101" s="220" t="s">
        <v>264</v>
      </c>
      <c r="D101" s="220"/>
      <c r="E101" s="284">
        <f>E102</f>
        <v>664736</v>
      </c>
    </row>
    <row r="102" spans="1:5" ht="31.5">
      <c r="A102" s="172" t="s">
        <v>485</v>
      </c>
      <c r="B102" s="220" t="s">
        <v>855</v>
      </c>
      <c r="C102" s="220" t="s">
        <v>264</v>
      </c>
      <c r="D102" s="220" t="s">
        <v>460</v>
      </c>
      <c r="E102" s="284">
        <v>664736</v>
      </c>
    </row>
    <row r="103" spans="1:5" s="219" customFormat="1" ht="15.75">
      <c r="A103" s="210" t="s">
        <v>15</v>
      </c>
      <c r="B103" s="218" t="s">
        <v>16</v>
      </c>
      <c r="C103" s="218"/>
      <c r="D103" s="218"/>
      <c r="E103" s="290">
        <f>E104+E123+E128+E144</f>
        <v>222872860.89000002</v>
      </c>
    </row>
    <row r="104" spans="1:5" ht="15.75">
      <c r="A104" s="172" t="s">
        <v>105</v>
      </c>
      <c r="B104" s="220" t="s">
        <v>104</v>
      </c>
      <c r="C104" s="220"/>
      <c r="D104" s="220"/>
      <c r="E104" s="284">
        <f>E105</f>
        <v>8416300</v>
      </c>
    </row>
    <row r="105" spans="1:5" ht="63">
      <c r="A105" s="172" t="s">
        <v>1</v>
      </c>
      <c r="B105" s="220" t="s">
        <v>104</v>
      </c>
      <c r="C105" s="220" t="s">
        <v>210</v>
      </c>
      <c r="D105" s="220"/>
      <c r="E105" s="284">
        <f>E106+E117</f>
        <v>8416300</v>
      </c>
    </row>
    <row r="106" spans="1:5" ht="31.5">
      <c r="A106" s="356" t="s">
        <v>307</v>
      </c>
      <c r="B106" s="220" t="s">
        <v>104</v>
      </c>
      <c r="C106" s="221" t="s">
        <v>302</v>
      </c>
      <c r="D106" s="221"/>
      <c r="E106" s="357">
        <f>E107+E110+E113</f>
        <v>6229000</v>
      </c>
    </row>
    <row r="107" spans="1:5" ht="31.5">
      <c r="A107" s="172" t="s">
        <v>495</v>
      </c>
      <c r="B107" s="220" t="s">
        <v>104</v>
      </c>
      <c r="C107" s="220" t="s">
        <v>303</v>
      </c>
      <c r="D107" s="220"/>
      <c r="E107" s="284">
        <f>E108</f>
        <v>2600000</v>
      </c>
    </row>
    <row r="108" spans="1:5" ht="15.75">
      <c r="A108" s="172" t="s">
        <v>810</v>
      </c>
      <c r="B108" s="220" t="s">
        <v>104</v>
      </c>
      <c r="C108" s="220" t="s">
        <v>811</v>
      </c>
      <c r="D108" s="220"/>
      <c r="E108" s="284">
        <f>E109</f>
        <v>2600000</v>
      </c>
    </row>
    <row r="109" spans="1:5" ht="15.75">
      <c r="A109" s="172" t="s">
        <v>461</v>
      </c>
      <c r="B109" s="220" t="s">
        <v>104</v>
      </c>
      <c r="C109" s="220" t="s">
        <v>811</v>
      </c>
      <c r="D109" s="220" t="s">
        <v>462</v>
      </c>
      <c r="E109" s="284">
        <v>2600000</v>
      </c>
    </row>
    <row r="110" spans="1:5" ht="47.25">
      <c r="A110" s="172" t="s">
        <v>52</v>
      </c>
      <c r="B110" s="220" t="s">
        <v>104</v>
      </c>
      <c r="C110" s="220" t="s">
        <v>308</v>
      </c>
      <c r="D110" s="220"/>
      <c r="E110" s="284">
        <f>E111</f>
        <v>2854000</v>
      </c>
    </row>
    <row r="111" spans="1:5" ht="31.5">
      <c r="A111" s="172" t="s">
        <v>463</v>
      </c>
      <c r="B111" s="220" t="s">
        <v>104</v>
      </c>
      <c r="C111" s="220" t="s">
        <v>309</v>
      </c>
      <c r="D111" s="220"/>
      <c r="E111" s="284">
        <f>E112</f>
        <v>2854000</v>
      </c>
    </row>
    <row r="112" spans="1:5" ht="31.5">
      <c r="A112" s="172" t="s">
        <v>466</v>
      </c>
      <c r="B112" s="220" t="s">
        <v>104</v>
      </c>
      <c r="C112" s="220" t="s">
        <v>309</v>
      </c>
      <c r="D112" s="220" t="s">
        <v>467</v>
      </c>
      <c r="E112" s="284">
        <v>2854000</v>
      </c>
    </row>
    <row r="113" spans="1:5" ht="78.75">
      <c r="A113" s="172" t="s">
        <v>53</v>
      </c>
      <c r="B113" s="220" t="s">
        <v>104</v>
      </c>
      <c r="C113" s="220" t="s">
        <v>310</v>
      </c>
      <c r="D113" s="220"/>
      <c r="E113" s="284">
        <f>E114</f>
        <v>775000</v>
      </c>
    </row>
    <row r="114" spans="1:5" ht="15.75">
      <c r="A114" s="172" t="s">
        <v>106</v>
      </c>
      <c r="B114" s="220" t="s">
        <v>104</v>
      </c>
      <c r="C114" s="220" t="s">
        <v>313</v>
      </c>
      <c r="D114" s="220"/>
      <c r="E114" s="284">
        <f>E115+E116</f>
        <v>775000</v>
      </c>
    </row>
    <row r="115" spans="1:5" ht="32.25" customHeight="1">
      <c r="A115" s="172" t="s">
        <v>485</v>
      </c>
      <c r="B115" s="220" t="s">
        <v>104</v>
      </c>
      <c r="C115" s="220" t="s">
        <v>313</v>
      </c>
      <c r="D115" s="220" t="s">
        <v>460</v>
      </c>
      <c r="E115" s="284">
        <v>500000</v>
      </c>
    </row>
    <row r="116" spans="1:5" ht="15.75" customHeight="1">
      <c r="A116" s="172" t="s">
        <v>461</v>
      </c>
      <c r="B116" s="220" t="s">
        <v>104</v>
      </c>
      <c r="C116" s="220" t="s">
        <v>313</v>
      </c>
      <c r="D116" s="220" t="s">
        <v>462</v>
      </c>
      <c r="E116" s="284">
        <v>275000</v>
      </c>
    </row>
    <row r="117" spans="1:5" ht="30.75" customHeight="1">
      <c r="A117" s="356" t="s">
        <v>306</v>
      </c>
      <c r="B117" s="220" t="s">
        <v>104</v>
      </c>
      <c r="C117" s="221" t="s">
        <v>304</v>
      </c>
      <c r="D117" s="221"/>
      <c r="E117" s="357">
        <f>E118</f>
        <v>2187300</v>
      </c>
    </row>
    <row r="118" spans="1:5" ht="31.5">
      <c r="A118" s="172" t="s">
        <v>80</v>
      </c>
      <c r="B118" s="220" t="s">
        <v>104</v>
      </c>
      <c r="C118" s="220" t="s">
        <v>305</v>
      </c>
      <c r="D118" s="220"/>
      <c r="E118" s="284">
        <f>E119+E121</f>
        <v>2187300</v>
      </c>
    </row>
    <row r="119" spans="1:5" ht="49.5" customHeight="1">
      <c r="A119" s="172" t="s">
        <v>496</v>
      </c>
      <c r="B119" s="220" t="s">
        <v>104</v>
      </c>
      <c r="C119" s="220" t="s">
        <v>311</v>
      </c>
      <c r="D119" s="220"/>
      <c r="E119" s="284">
        <f>E120</f>
        <v>592400</v>
      </c>
    </row>
    <row r="120" spans="1:5" ht="31.5">
      <c r="A120" s="172" t="s">
        <v>485</v>
      </c>
      <c r="B120" s="220" t="s">
        <v>104</v>
      </c>
      <c r="C120" s="220" t="s">
        <v>311</v>
      </c>
      <c r="D120" s="220" t="s">
        <v>460</v>
      </c>
      <c r="E120" s="284">
        <v>592400</v>
      </c>
    </row>
    <row r="121" spans="1:5" ht="47.25">
      <c r="A121" s="172" t="s">
        <v>1182</v>
      </c>
      <c r="B121" s="220" t="s">
        <v>104</v>
      </c>
      <c r="C121" s="220" t="s">
        <v>312</v>
      </c>
      <c r="D121" s="220"/>
      <c r="E121" s="284">
        <f>E122</f>
        <v>1594900</v>
      </c>
    </row>
    <row r="122" spans="1:5" ht="31.5">
      <c r="A122" s="172" t="s">
        <v>485</v>
      </c>
      <c r="B122" s="220" t="s">
        <v>104</v>
      </c>
      <c r="C122" s="220" t="s">
        <v>312</v>
      </c>
      <c r="D122" s="220" t="s">
        <v>460</v>
      </c>
      <c r="E122" s="284">
        <v>1594900</v>
      </c>
    </row>
    <row r="123" spans="1:5" ht="15.75">
      <c r="A123" s="172" t="s">
        <v>477</v>
      </c>
      <c r="B123" s="220" t="s">
        <v>476</v>
      </c>
      <c r="C123" s="222"/>
      <c r="D123" s="222"/>
      <c r="E123" s="284">
        <f>E124</f>
        <v>5700000</v>
      </c>
    </row>
    <row r="124" spans="1:5" ht="51.75" customHeight="1">
      <c r="A124" s="172" t="s">
        <v>3</v>
      </c>
      <c r="B124" s="220" t="s">
        <v>476</v>
      </c>
      <c r="C124" s="176" t="s">
        <v>247</v>
      </c>
      <c r="D124" s="176"/>
      <c r="E124" s="284">
        <f>E125</f>
        <v>5700000</v>
      </c>
    </row>
    <row r="125" spans="1:5" ht="35.25" customHeight="1">
      <c r="A125" s="172" t="s">
        <v>250</v>
      </c>
      <c r="B125" s="220" t="s">
        <v>476</v>
      </c>
      <c r="C125" s="176" t="s">
        <v>251</v>
      </c>
      <c r="D125" s="176"/>
      <c r="E125" s="284">
        <f>E126</f>
        <v>5700000</v>
      </c>
    </row>
    <row r="126" spans="1:5" ht="15.75">
      <c r="A126" s="172" t="s">
        <v>478</v>
      </c>
      <c r="B126" s="220" t="s">
        <v>476</v>
      </c>
      <c r="C126" s="176" t="s">
        <v>252</v>
      </c>
      <c r="D126" s="222"/>
      <c r="E126" s="284">
        <f>E127</f>
        <v>5700000</v>
      </c>
    </row>
    <row r="127" spans="1:5" ht="31.5">
      <c r="A127" s="172" t="s">
        <v>485</v>
      </c>
      <c r="B127" s="220" t="s">
        <v>476</v>
      </c>
      <c r="C127" s="176" t="s">
        <v>252</v>
      </c>
      <c r="D127" s="176">
        <v>200</v>
      </c>
      <c r="E127" s="284">
        <v>5700000</v>
      </c>
    </row>
    <row r="128" spans="1:5" ht="15.75">
      <c r="A128" s="172" t="s">
        <v>360</v>
      </c>
      <c r="B128" s="220" t="s">
        <v>24</v>
      </c>
      <c r="C128" s="176"/>
      <c r="D128" s="220"/>
      <c r="E128" s="284">
        <f>E129</f>
        <v>182813514.12</v>
      </c>
    </row>
    <row r="129" spans="1:5" ht="33.75" customHeight="1">
      <c r="A129" s="172" t="s">
        <v>3</v>
      </c>
      <c r="B129" s="220" t="s">
        <v>24</v>
      </c>
      <c r="C129" s="176" t="s">
        <v>247</v>
      </c>
      <c r="D129" s="220"/>
      <c r="E129" s="284">
        <f>E130</f>
        <v>182813514.12</v>
      </c>
    </row>
    <row r="130" spans="1:5" ht="31.5">
      <c r="A130" s="172" t="s">
        <v>498</v>
      </c>
      <c r="B130" s="220" t="s">
        <v>24</v>
      </c>
      <c r="C130" s="176" t="s">
        <v>248</v>
      </c>
      <c r="D130" s="220"/>
      <c r="E130" s="284">
        <f>E140+E131+E136+E134+E138</f>
        <v>182813514.12</v>
      </c>
    </row>
    <row r="131" spans="1:5" ht="47.25">
      <c r="A131" s="172" t="s">
        <v>510</v>
      </c>
      <c r="B131" s="220" t="s">
        <v>24</v>
      </c>
      <c r="C131" s="220" t="s">
        <v>511</v>
      </c>
      <c r="D131" s="220"/>
      <c r="E131" s="284">
        <f>E132+E133</f>
        <v>81370557.21000001</v>
      </c>
    </row>
    <row r="132" spans="1:5" ht="31.5">
      <c r="A132" s="172" t="s">
        <v>485</v>
      </c>
      <c r="B132" s="220" t="s">
        <v>24</v>
      </c>
      <c r="C132" s="220" t="s">
        <v>511</v>
      </c>
      <c r="D132" s="220" t="s">
        <v>460</v>
      </c>
      <c r="E132" s="284">
        <v>69215243.87</v>
      </c>
    </row>
    <row r="133" spans="1:5" ht="15.75">
      <c r="A133" s="172" t="s">
        <v>361</v>
      </c>
      <c r="B133" s="220" t="s">
        <v>24</v>
      </c>
      <c r="C133" s="220" t="s">
        <v>511</v>
      </c>
      <c r="D133" s="220" t="s">
        <v>469</v>
      </c>
      <c r="E133" s="284">
        <v>12155313.34</v>
      </c>
    </row>
    <row r="134" spans="1:5" ht="31.5">
      <c r="A134" s="172" t="s">
        <v>1235</v>
      </c>
      <c r="B134" s="220" t="s">
        <v>24</v>
      </c>
      <c r="C134" s="220" t="s">
        <v>1236</v>
      </c>
      <c r="D134" s="220"/>
      <c r="E134" s="358">
        <f>E135</f>
        <v>3679000</v>
      </c>
    </row>
    <row r="135" spans="1:5" ht="31.5">
      <c r="A135" s="172" t="s">
        <v>485</v>
      </c>
      <c r="B135" s="220" t="s">
        <v>24</v>
      </c>
      <c r="C135" s="220" t="s">
        <v>1236</v>
      </c>
      <c r="D135" s="176">
        <v>200</v>
      </c>
      <c r="E135" s="358">
        <v>3679000</v>
      </c>
    </row>
    <row r="136" spans="1:5" ht="47.25">
      <c r="A136" s="172" t="s">
        <v>1237</v>
      </c>
      <c r="B136" s="220" t="s">
        <v>24</v>
      </c>
      <c r="C136" s="220" t="s">
        <v>1238</v>
      </c>
      <c r="D136" s="220"/>
      <c r="E136" s="284">
        <f>E137</f>
        <v>100000</v>
      </c>
    </row>
    <row r="137" spans="1:5" ht="31.5">
      <c r="A137" s="172" t="s">
        <v>485</v>
      </c>
      <c r="B137" s="220" t="s">
        <v>24</v>
      </c>
      <c r="C137" s="220" t="s">
        <v>1238</v>
      </c>
      <c r="D137" s="176">
        <v>200</v>
      </c>
      <c r="E137" s="284">
        <v>100000</v>
      </c>
    </row>
    <row r="138" spans="1:5" ht="47.25">
      <c r="A138" s="172" t="s">
        <v>1239</v>
      </c>
      <c r="B138" s="220" t="s">
        <v>24</v>
      </c>
      <c r="C138" s="220" t="s">
        <v>1240</v>
      </c>
      <c r="D138" s="220"/>
      <c r="E138" s="284">
        <f>E139</f>
        <v>100000</v>
      </c>
    </row>
    <row r="139" spans="1:5" ht="31.5">
      <c r="A139" s="172" t="s">
        <v>485</v>
      </c>
      <c r="B139" s="220" t="s">
        <v>24</v>
      </c>
      <c r="C139" s="220" t="s">
        <v>1240</v>
      </c>
      <c r="D139" s="176">
        <v>200</v>
      </c>
      <c r="E139" s="284">
        <v>100000</v>
      </c>
    </row>
    <row r="140" spans="1:5" ht="15.75">
      <c r="A140" s="172" t="s">
        <v>413</v>
      </c>
      <c r="B140" s="220" t="s">
        <v>24</v>
      </c>
      <c r="C140" s="220" t="s">
        <v>249</v>
      </c>
      <c r="D140" s="220"/>
      <c r="E140" s="284">
        <f>E142+E141+E143</f>
        <v>97563956.91</v>
      </c>
    </row>
    <row r="141" spans="1:5" ht="31.5">
      <c r="A141" s="172" t="s">
        <v>485</v>
      </c>
      <c r="B141" s="220" t="s">
        <v>24</v>
      </c>
      <c r="C141" s="220" t="s">
        <v>249</v>
      </c>
      <c r="D141" s="220" t="s">
        <v>460</v>
      </c>
      <c r="E141" s="284">
        <v>32856956.91</v>
      </c>
    </row>
    <row r="142" spans="1:5" ht="15.75">
      <c r="A142" s="172" t="s">
        <v>361</v>
      </c>
      <c r="B142" s="220" t="s">
        <v>24</v>
      </c>
      <c r="C142" s="220" t="s">
        <v>249</v>
      </c>
      <c r="D142" s="220" t="s">
        <v>469</v>
      </c>
      <c r="E142" s="284">
        <v>64657000</v>
      </c>
    </row>
    <row r="143" spans="1:5" ht="15.75">
      <c r="A143" s="172" t="s">
        <v>461</v>
      </c>
      <c r="B143" s="220" t="s">
        <v>24</v>
      </c>
      <c r="C143" s="220" t="s">
        <v>249</v>
      </c>
      <c r="D143" s="220" t="s">
        <v>462</v>
      </c>
      <c r="E143" s="284">
        <v>50000</v>
      </c>
    </row>
    <row r="144" spans="1:5" ht="15.75">
      <c r="A144" s="172" t="s">
        <v>17</v>
      </c>
      <c r="B144" s="220" t="s">
        <v>479</v>
      </c>
      <c r="C144" s="220"/>
      <c r="D144" s="220"/>
      <c r="E144" s="284">
        <f>E145+E151</f>
        <v>25943046.77</v>
      </c>
    </row>
    <row r="145" spans="1:5" ht="47.25">
      <c r="A145" s="172" t="s">
        <v>0</v>
      </c>
      <c r="B145" s="220" t="s">
        <v>479</v>
      </c>
      <c r="C145" s="220" t="s">
        <v>208</v>
      </c>
      <c r="D145" s="220"/>
      <c r="E145" s="284">
        <f>E146</f>
        <v>7235544</v>
      </c>
    </row>
    <row r="146" spans="1:5" ht="47.25">
      <c r="A146" s="172" t="s">
        <v>499</v>
      </c>
      <c r="B146" s="220" t="s">
        <v>479</v>
      </c>
      <c r="C146" s="220" t="s">
        <v>209</v>
      </c>
      <c r="D146" s="220"/>
      <c r="E146" s="284">
        <f>E147+E149</f>
        <v>7235544</v>
      </c>
    </row>
    <row r="147" spans="1:5" ht="15.75">
      <c r="A147" s="172" t="s">
        <v>355</v>
      </c>
      <c r="B147" s="220" t="s">
        <v>479</v>
      </c>
      <c r="C147" s="220" t="s">
        <v>55</v>
      </c>
      <c r="D147" s="220"/>
      <c r="E147" s="284">
        <f>E148</f>
        <v>2400000</v>
      </c>
    </row>
    <row r="148" spans="1:5" ht="15.75">
      <c r="A148" s="172" t="s">
        <v>461</v>
      </c>
      <c r="B148" s="220" t="s">
        <v>479</v>
      </c>
      <c r="C148" s="220" t="s">
        <v>55</v>
      </c>
      <c r="D148" s="220" t="s">
        <v>462</v>
      </c>
      <c r="E148" s="284">
        <v>2400000</v>
      </c>
    </row>
    <row r="149" spans="1:5" ht="31.5">
      <c r="A149" s="172" t="s">
        <v>1413</v>
      </c>
      <c r="B149" s="220" t="s">
        <v>479</v>
      </c>
      <c r="C149" s="220" t="s">
        <v>1414</v>
      </c>
      <c r="D149" s="220"/>
      <c r="E149" s="284">
        <f>E150</f>
        <v>4835544</v>
      </c>
    </row>
    <row r="150" spans="1:5" ht="15.75">
      <c r="A150" s="172" t="s">
        <v>461</v>
      </c>
      <c r="B150" s="220" t="s">
        <v>479</v>
      </c>
      <c r="C150" s="220" t="s">
        <v>1414</v>
      </c>
      <c r="D150" s="220" t="s">
        <v>462</v>
      </c>
      <c r="E150" s="284">
        <v>4835544</v>
      </c>
    </row>
    <row r="151" spans="1:5" ht="65.25" customHeight="1">
      <c r="A151" s="172" t="s">
        <v>236</v>
      </c>
      <c r="B151" s="220" t="s">
        <v>479</v>
      </c>
      <c r="C151" s="220" t="s">
        <v>237</v>
      </c>
      <c r="D151" s="125"/>
      <c r="E151" s="284">
        <f>E152+E159</f>
        <v>18707502.77</v>
      </c>
    </row>
    <row r="152" spans="1:5" ht="31.5">
      <c r="A152" s="172" t="s">
        <v>47</v>
      </c>
      <c r="B152" s="220" t="s">
        <v>479</v>
      </c>
      <c r="C152" s="220" t="s">
        <v>51</v>
      </c>
      <c r="D152" s="125"/>
      <c r="E152" s="284">
        <f>E153+E157+E155</f>
        <v>2184469.77</v>
      </c>
    </row>
    <row r="153" spans="1:5" ht="47.25">
      <c r="A153" s="172" t="s">
        <v>817</v>
      </c>
      <c r="B153" s="220" t="s">
        <v>479</v>
      </c>
      <c r="C153" s="220" t="s">
        <v>320</v>
      </c>
      <c r="D153" s="220"/>
      <c r="E153" s="284">
        <f>E154</f>
        <v>57700</v>
      </c>
    </row>
    <row r="154" spans="1:5" ht="31.5">
      <c r="A154" s="172" t="s">
        <v>485</v>
      </c>
      <c r="B154" s="220" t="s">
        <v>479</v>
      </c>
      <c r="C154" s="220" t="s">
        <v>320</v>
      </c>
      <c r="D154" s="220" t="s">
        <v>460</v>
      </c>
      <c r="E154" s="284">
        <v>57700</v>
      </c>
    </row>
    <row r="155" spans="1:5" ht="34.5" customHeight="1">
      <c r="A155" s="172" t="s">
        <v>865</v>
      </c>
      <c r="B155" s="220" t="s">
        <v>479</v>
      </c>
      <c r="C155" s="220" t="s">
        <v>864</v>
      </c>
      <c r="D155" s="220"/>
      <c r="E155" s="284">
        <f>E156</f>
        <v>956800</v>
      </c>
    </row>
    <row r="156" spans="1:5" ht="31.5">
      <c r="A156" s="172" t="s">
        <v>485</v>
      </c>
      <c r="B156" s="220" t="s">
        <v>479</v>
      </c>
      <c r="C156" s="220" t="s">
        <v>864</v>
      </c>
      <c r="D156" s="220" t="s">
        <v>460</v>
      </c>
      <c r="E156" s="284">
        <v>956800</v>
      </c>
    </row>
    <row r="157" spans="1:5" ht="15.75">
      <c r="A157" s="172" t="s">
        <v>316</v>
      </c>
      <c r="B157" s="220" t="s">
        <v>479</v>
      </c>
      <c r="C157" s="220" t="s">
        <v>317</v>
      </c>
      <c r="D157" s="220"/>
      <c r="E157" s="284">
        <f>E158</f>
        <v>1169969.77</v>
      </c>
    </row>
    <row r="158" spans="1:5" ht="31.5">
      <c r="A158" s="172" t="s">
        <v>485</v>
      </c>
      <c r="B158" s="220" t="s">
        <v>479</v>
      </c>
      <c r="C158" s="220" t="s">
        <v>317</v>
      </c>
      <c r="D158" s="220" t="s">
        <v>460</v>
      </c>
      <c r="E158" s="284">
        <v>1169969.77</v>
      </c>
    </row>
    <row r="159" spans="1:5" ht="15.75">
      <c r="A159" s="172" t="s">
        <v>751</v>
      </c>
      <c r="B159" s="220" t="s">
        <v>479</v>
      </c>
      <c r="C159" s="220" t="s">
        <v>85</v>
      </c>
      <c r="D159" s="220"/>
      <c r="E159" s="284">
        <f>E160+E162</f>
        <v>16523033</v>
      </c>
    </row>
    <row r="160" spans="1:5" ht="31.5">
      <c r="A160" s="172" t="s">
        <v>86</v>
      </c>
      <c r="B160" s="220" t="s">
        <v>479</v>
      </c>
      <c r="C160" s="220" t="s">
        <v>87</v>
      </c>
      <c r="D160" s="220"/>
      <c r="E160" s="284">
        <f>E161</f>
        <v>8723033</v>
      </c>
    </row>
    <row r="161" spans="1:5" ht="31.5">
      <c r="A161" s="172" t="s">
        <v>485</v>
      </c>
      <c r="B161" s="220" t="s">
        <v>479</v>
      </c>
      <c r="C161" s="220" t="s">
        <v>87</v>
      </c>
      <c r="D161" s="220" t="s">
        <v>460</v>
      </c>
      <c r="E161" s="284">
        <v>8723033</v>
      </c>
    </row>
    <row r="162" spans="1:5" ht="15.75" customHeight="1">
      <c r="A162" s="172" t="s">
        <v>862</v>
      </c>
      <c r="B162" s="220" t="s">
        <v>479</v>
      </c>
      <c r="C162" s="220" t="s">
        <v>863</v>
      </c>
      <c r="D162" s="220"/>
      <c r="E162" s="284">
        <f>E163</f>
        <v>7800000</v>
      </c>
    </row>
    <row r="163" spans="1:5" ht="31.5">
      <c r="A163" s="172" t="s">
        <v>466</v>
      </c>
      <c r="B163" s="220" t="s">
        <v>479</v>
      </c>
      <c r="C163" s="220" t="s">
        <v>863</v>
      </c>
      <c r="D163" s="220" t="s">
        <v>467</v>
      </c>
      <c r="E163" s="284">
        <v>7800000</v>
      </c>
    </row>
    <row r="164" spans="1:5" s="219" customFormat="1" ht="15.75">
      <c r="A164" s="210" t="s">
        <v>417</v>
      </c>
      <c r="B164" s="218" t="s">
        <v>415</v>
      </c>
      <c r="C164" s="218"/>
      <c r="D164" s="218"/>
      <c r="E164" s="290">
        <f>E165+E184+E209+E232</f>
        <v>261794727.47</v>
      </c>
    </row>
    <row r="165" spans="1:5" s="219" customFormat="1" ht="15.75">
      <c r="A165" s="172" t="s">
        <v>445</v>
      </c>
      <c r="B165" s="220" t="s">
        <v>444</v>
      </c>
      <c r="C165" s="220"/>
      <c r="D165" s="220"/>
      <c r="E165" s="284">
        <f>E166+E178</f>
        <v>5901237.41</v>
      </c>
    </row>
    <row r="166" spans="1:5" s="219" customFormat="1" ht="69" customHeight="1">
      <c r="A166" s="172" t="s">
        <v>236</v>
      </c>
      <c r="B166" s="220" t="s">
        <v>444</v>
      </c>
      <c r="C166" s="220" t="s">
        <v>237</v>
      </c>
      <c r="D166" s="220"/>
      <c r="E166" s="284">
        <f>E174+E167+E171</f>
        <v>2686527.41</v>
      </c>
    </row>
    <row r="167" spans="1:5" s="219" customFormat="1" ht="36" customHeight="1">
      <c r="A167" s="172" t="s">
        <v>1241</v>
      </c>
      <c r="B167" s="220" t="s">
        <v>444</v>
      </c>
      <c r="C167" s="220" t="s">
        <v>1242</v>
      </c>
      <c r="D167" s="220"/>
      <c r="E167" s="284">
        <f>E168</f>
        <v>806525.48</v>
      </c>
    </row>
    <row r="168" spans="1:5" s="219" customFormat="1" ht="18" customHeight="1">
      <c r="A168" s="172" t="s">
        <v>1243</v>
      </c>
      <c r="B168" s="220" t="s">
        <v>444</v>
      </c>
      <c r="C168" s="220" t="s">
        <v>1244</v>
      </c>
      <c r="D168" s="220"/>
      <c r="E168" s="284">
        <f>E170+E169</f>
        <v>806525.48</v>
      </c>
    </row>
    <row r="169" spans="1:5" s="219" customFormat="1" ht="35.25" customHeight="1">
      <c r="A169" s="172" t="s">
        <v>485</v>
      </c>
      <c r="B169" s="220" t="s">
        <v>444</v>
      </c>
      <c r="C169" s="220" t="s">
        <v>1244</v>
      </c>
      <c r="D169" s="220" t="s">
        <v>460</v>
      </c>
      <c r="E169" s="284">
        <v>126525.48</v>
      </c>
    </row>
    <row r="170" spans="1:5" s="219" customFormat="1" ht="17.25" customHeight="1">
      <c r="A170" s="172" t="s">
        <v>361</v>
      </c>
      <c r="B170" s="220" t="s">
        <v>444</v>
      </c>
      <c r="C170" s="220" t="s">
        <v>1244</v>
      </c>
      <c r="D170" s="220" t="s">
        <v>469</v>
      </c>
      <c r="E170" s="284">
        <v>680000</v>
      </c>
    </row>
    <row r="171" spans="1:5" s="219" customFormat="1" ht="32.25" customHeight="1">
      <c r="A171" s="172" t="s">
        <v>242</v>
      </c>
      <c r="B171" s="220" t="s">
        <v>444</v>
      </c>
      <c r="C171" s="220" t="s">
        <v>243</v>
      </c>
      <c r="D171" s="220"/>
      <c r="E171" s="284">
        <f>E172</f>
        <v>700000</v>
      </c>
    </row>
    <row r="172" spans="1:5" s="219" customFormat="1" ht="63" customHeight="1">
      <c r="A172" s="172" t="s">
        <v>1415</v>
      </c>
      <c r="B172" s="220" t="s">
        <v>444</v>
      </c>
      <c r="C172" s="220" t="s">
        <v>1416</v>
      </c>
      <c r="D172" s="220"/>
      <c r="E172" s="284">
        <f>E173</f>
        <v>700000</v>
      </c>
    </row>
    <row r="173" spans="1:5" s="219" customFormat="1" ht="17.25" customHeight="1">
      <c r="A173" s="172" t="s">
        <v>461</v>
      </c>
      <c r="B173" s="220" t="s">
        <v>444</v>
      </c>
      <c r="C173" s="220" t="s">
        <v>1416</v>
      </c>
      <c r="D173" s="220" t="s">
        <v>462</v>
      </c>
      <c r="E173" s="284">
        <v>700000</v>
      </c>
    </row>
    <row r="174" spans="1:5" s="219" customFormat="1" ht="31.5">
      <c r="A174" s="172" t="s">
        <v>265</v>
      </c>
      <c r="B174" s="220" t="s">
        <v>444</v>
      </c>
      <c r="C174" s="220" t="s">
        <v>266</v>
      </c>
      <c r="D174" s="220"/>
      <c r="E174" s="284">
        <f>E175</f>
        <v>1180001.93</v>
      </c>
    </row>
    <row r="175" spans="1:5" s="219" customFormat="1" ht="31.5">
      <c r="A175" s="172" t="s">
        <v>446</v>
      </c>
      <c r="B175" s="220" t="s">
        <v>444</v>
      </c>
      <c r="C175" s="220" t="s">
        <v>48</v>
      </c>
      <c r="D175" s="220"/>
      <c r="E175" s="284">
        <f>E176+E177</f>
        <v>1180001.93</v>
      </c>
    </row>
    <row r="176" spans="1:5" s="219" customFormat="1" ht="31.5">
      <c r="A176" s="172" t="s">
        <v>485</v>
      </c>
      <c r="B176" s="220" t="s">
        <v>444</v>
      </c>
      <c r="C176" s="220" t="s">
        <v>48</v>
      </c>
      <c r="D176" s="220" t="s">
        <v>460</v>
      </c>
      <c r="E176" s="284">
        <v>1180000</v>
      </c>
    </row>
    <row r="177" spans="1:5" s="219" customFormat="1" ht="15.75">
      <c r="A177" s="172" t="s">
        <v>461</v>
      </c>
      <c r="B177" s="220" t="s">
        <v>444</v>
      </c>
      <c r="C177" s="220" t="s">
        <v>48</v>
      </c>
      <c r="D177" s="220" t="s">
        <v>462</v>
      </c>
      <c r="E177" s="284">
        <v>1.93</v>
      </c>
    </row>
    <row r="178" spans="1:5" s="219" customFormat="1" ht="47.25">
      <c r="A178" s="172" t="s">
        <v>1338</v>
      </c>
      <c r="B178" s="220" t="s">
        <v>444</v>
      </c>
      <c r="C178" s="220" t="s">
        <v>1339</v>
      </c>
      <c r="D178" s="220"/>
      <c r="E178" s="284">
        <f>E179</f>
        <v>3214710</v>
      </c>
    </row>
    <row r="179" spans="1:5" s="219" customFormat="1" ht="47.25">
      <c r="A179" s="172" t="s">
        <v>1340</v>
      </c>
      <c r="B179" s="220" t="s">
        <v>444</v>
      </c>
      <c r="C179" s="220" t="s">
        <v>1341</v>
      </c>
      <c r="D179" s="220"/>
      <c r="E179" s="284">
        <f>E182+E180</f>
        <v>3214710</v>
      </c>
    </row>
    <row r="180" spans="1:5" s="219" customFormat="1" ht="31.5">
      <c r="A180" s="172" t="s">
        <v>314</v>
      </c>
      <c r="B180" s="220" t="s">
        <v>444</v>
      </c>
      <c r="C180" s="220" t="s">
        <v>1417</v>
      </c>
      <c r="D180" s="220"/>
      <c r="E180" s="284">
        <f>E181</f>
        <v>32147.1</v>
      </c>
    </row>
    <row r="181" spans="1:5" s="219" customFormat="1" ht="31.5">
      <c r="A181" s="172" t="s">
        <v>164</v>
      </c>
      <c r="B181" s="220" t="s">
        <v>444</v>
      </c>
      <c r="C181" s="220" t="s">
        <v>1417</v>
      </c>
      <c r="D181" s="220" t="s">
        <v>473</v>
      </c>
      <c r="E181" s="284">
        <v>32147.1</v>
      </c>
    </row>
    <row r="182" spans="1:5" s="219" customFormat="1" ht="63">
      <c r="A182" s="172" t="s">
        <v>699</v>
      </c>
      <c r="B182" s="220" t="s">
        <v>444</v>
      </c>
      <c r="C182" s="220" t="s">
        <v>1342</v>
      </c>
      <c r="D182" s="220"/>
      <c r="E182" s="284">
        <f>E183</f>
        <v>3182562.9</v>
      </c>
    </row>
    <row r="183" spans="1:5" s="219" customFormat="1" ht="31.5">
      <c r="A183" s="172" t="s">
        <v>314</v>
      </c>
      <c r="B183" s="220" t="s">
        <v>444</v>
      </c>
      <c r="C183" s="220" t="s">
        <v>1342</v>
      </c>
      <c r="D183" s="220" t="s">
        <v>473</v>
      </c>
      <c r="E183" s="284">
        <v>3182562.9</v>
      </c>
    </row>
    <row r="184" spans="1:5" ht="15.75">
      <c r="A184" s="172" t="s">
        <v>418</v>
      </c>
      <c r="B184" s="220" t="s">
        <v>416</v>
      </c>
      <c r="C184" s="220"/>
      <c r="D184" s="220"/>
      <c r="E184" s="284">
        <f>E185</f>
        <v>87614137.35</v>
      </c>
    </row>
    <row r="185" spans="1:5" s="219" customFormat="1" ht="66.75" customHeight="1">
      <c r="A185" s="172" t="s">
        <v>236</v>
      </c>
      <c r="B185" s="220" t="s">
        <v>416</v>
      </c>
      <c r="C185" s="220" t="s">
        <v>237</v>
      </c>
      <c r="D185" s="220"/>
      <c r="E185" s="284">
        <f>E191+E203+E186+E194</f>
        <v>87614137.35</v>
      </c>
    </row>
    <row r="186" spans="1:5" s="219" customFormat="1" ht="33.75" customHeight="1">
      <c r="A186" s="172" t="s">
        <v>500</v>
      </c>
      <c r="B186" s="220" t="s">
        <v>416</v>
      </c>
      <c r="C186" s="220" t="s">
        <v>238</v>
      </c>
      <c r="D186" s="220"/>
      <c r="E186" s="284">
        <f>E187+E189</f>
        <v>12040228</v>
      </c>
    </row>
    <row r="187" spans="1:5" s="219" customFormat="1" ht="19.5" customHeight="1">
      <c r="A187" s="172" t="s">
        <v>513</v>
      </c>
      <c r="B187" s="220" t="s">
        <v>416</v>
      </c>
      <c r="C187" s="220" t="s">
        <v>702</v>
      </c>
      <c r="D187" s="220"/>
      <c r="E187" s="284">
        <f>E188</f>
        <v>10040228</v>
      </c>
    </row>
    <row r="188" spans="1:5" s="219" customFormat="1" ht="36" customHeight="1">
      <c r="A188" s="172" t="s">
        <v>314</v>
      </c>
      <c r="B188" s="220" t="s">
        <v>416</v>
      </c>
      <c r="C188" s="220" t="s">
        <v>702</v>
      </c>
      <c r="D188" s="220" t="s">
        <v>473</v>
      </c>
      <c r="E188" s="284">
        <v>10040228</v>
      </c>
    </row>
    <row r="189" spans="1:5" s="219" customFormat="1" ht="36" customHeight="1">
      <c r="A189" s="172" t="s">
        <v>314</v>
      </c>
      <c r="B189" s="220" t="s">
        <v>416</v>
      </c>
      <c r="C189" s="220" t="s">
        <v>1245</v>
      </c>
      <c r="D189" s="220"/>
      <c r="E189" s="284">
        <f>E190</f>
        <v>2000000</v>
      </c>
    </row>
    <row r="190" spans="1:5" s="219" customFormat="1" ht="36" customHeight="1">
      <c r="A190" s="172" t="s">
        <v>164</v>
      </c>
      <c r="B190" s="220" t="s">
        <v>416</v>
      </c>
      <c r="C190" s="220" t="s">
        <v>1245</v>
      </c>
      <c r="D190" s="220" t="s">
        <v>473</v>
      </c>
      <c r="E190" s="284">
        <v>2000000</v>
      </c>
    </row>
    <row r="191" spans="1:5" s="219" customFormat="1" ht="65.25" customHeight="1">
      <c r="A191" s="172" t="s">
        <v>497</v>
      </c>
      <c r="B191" s="220" t="s">
        <v>416</v>
      </c>
      <c r="C191" s="220" t="s">
        <v>239</v>
      </c>
      <c r="D191" s="220"/>
      <c r="E191" s="284">
        <f>E192</f>
        <v>10084443.26</v>
      </c>
    </row>
    <row r="192" spans="1:5" s="219" customFormat="1" ht="31.5">
      <c r="A192" s="172" t="s">
        <v>314</v>
      </c>
      <c r="B192" s="220" t="s">
        <v>416</v>
      </c>
      <c r="C192" s="220" t="s">
        <v>315</v>
      </c>
      <c r="D192" s="220"/>
      <c r="E192" s="284">
        <f>E193</f>
        <v>10084443.26</v>
      </c>
    </row>
    <row r="193" spans="1:5" s="219" customFormat="1" ht="33.75" customHeight="1">
      <c r="A193" s="172" t="s">
        <v>164</v>
      </c>
      <c r="B193" s="220" t="s">
        <v>416</v>
      </c>
      <c r="C193" s="220" t="s">
        <v>315</v>
      </c>
      <c r="D193" s="220" t="s">
        <v>473</v>
      </c>
      <c r="E193" s="284">
        <v>10084443.26</v>
      </c>
    </row>
    <row r="194" spans="1:5" s="219" customFormat="1" ht="36" customHeight="1">
      <c r="A194" s="172" t="s">
        <v>242</v>
      </c>
      <c r="B194" s="220" t="s">
        <v>416</v>
      </c>
      <c r="C194" s="220" t="s">
        <v>243</v>
      </c>
      <c r="D194" s="220"/>
      <c r="E194" s="284">
        <f>E195+E199+E201+E197</f>
        <v>60395205.5</v>
      </c>
    </row>
    <row r="195" spans="1:5" s="219" customFormat="1" ht="80.25" customHeight="1">
      <c r="A195" s="172" t="s">
        <v>683</v>
      </c>
      <c r="B195" s="220" t="s">
        <v>416</v>
      </c>
      <c r="C195" s="220" t="s">
        <v>682</v>
      </c>
      <c r="D195" s="220"/>
      <c r="E195" s="284">
        <f>E196</f>
        <v>45346883</v>
      </c>
    </row>
    <row r="196" spans="1:5" s="219" customFormat="1" ht="15.75">
      <c r="A196" s="172" t="s">
        <v>461</v>
      </c>
      <c r="B196" s="220" t="s">
        <v>416</v>
      </c>
      <c r="C196" s="220" t="s">
        <v>682</v>
      </c>
      <c r="D196" s="220" t="s">
        <v>462</v>
      </c>
      <c r="E196" s="284">
        <v>45346883</v>
      </c>
    </row>
    <row r="197" spans="1:5" s="219" customFormat="1" ht="31.5">
      <c r="A197" s="172" t="s">
        <v>1246</v>
      </c>
      <c r="B197" s="220" t="s">
        <v>416</v>
      </c>
      <c r="C197" s="220" t="s">
        <v>1247</v>
      </c>
      <c r="D197" s="220"/>
      <c r="E197" s="284">
        <f>E198</f>
        <v>108147.5</v>
      </c>
    </row>
    <row r="198" spans="1:5" s="219" customFormat="1" ht="31.5">
      <c r="A198" s="172" t="s">
        <v>164</v>
      </c>
      <c r="B198" s="220" t="s">
        <v>416</v>
      </c>
      <c r="C198" s="220" t="s">
        <v>1247</v>
      </c>
      <c r="D198" s="220" t="s">
        <v>473</v>
      </c>
      <c r="E198" s="284">
        <v>108147.5</v>
      </c>
    </row>
    <row r="199" spans="1:5" s="219" customFormat="1" ht="46.5" customHeight="1">
      <c r="A199" s="172" t="s">
        <v>826</v>
      </c>
      <c r="B199" s="220" t="s">
        <v>416</v>
      </c>
      <c r="C199" s="220" t="s">
        <v>827</v>
      </c>
      <c r="D199" s="220"/>
      <c r="E199" s="284">
        <f>E200</f>
        <v>2248175</v>
      </c>
    </row>
    <row r="200" spans="1:5" s="219" customFormat="1" ht="35.25" customHeight="1">
      <c r="A200" s="172" t="s">
        <v>485</v>
      </c>
      <c r="B200" s="220" t="s">
        <v>416</v>
      </c>
      <c r="C200" s="220" t="s">
        <v>827</v>
      </c>
      <c r="D200" s="220" t="s">
        <v>460</v>
      </c>
      <c r="E200" s="284">
        <v>2248175</v>
      </c>
    </row>
    <row r="201" spans="1:5" s="219" customFormat="1" ht="35.25" customHeight="1">
      <c r="A201" s="172" t="s">
        <v>314</v>
      </c>
      <c r="B201" s="220" t="s">
        <v>416</v>
      </c>
      <c r="C201" s="220" t="s">
        <v>1248</v>
      </c>
      <c r="D201" s="220"/>
      <c r="E201" s="284">
        <f>E202</f>
        <v>12692000</v>
      </c>
    </row>
    <row r="202" spans="1:5" s="219" customFormat="1" ht="35.25" customHeight="1">
      <c r="A202" s="172" t="s">
        <v>164</v>
      </c>
      <c r="B202" s="220" t="s">
        <v>416</v>
      </c>
      <c r="C202" s="220" t="s">
        <v>1248</v>
      </c>
      <c r="D202" s="220" t="s">
        <v>473</v>
      </c>
      <c r="E202" s="284">
        <v>12692000</v>
      </c>
    </row>
    <row r="203" spans="1:5" s="219" customFormat="1" ht="31.5">
      <c r="A203" s="172" t="s">
        <v>265</v>
      </c>
      <c r="B203" s="220" t="s">
        <v>416</v>
      </c>
      <c r="C203" s="220" t="s">
        <v>266</v>
      </c>
      <c r="D203" s="220"/>
      <c r="E203" s="284">
        <f>E206+E204</f>
        <v>5094260.59</v>
      </c>
    </row>
    <row r="204" spans="1:5" s="219" customFormat="1" ht="31.5">
      <c r="A204" s="172" t="s">
        <v>1235</v>
      </c>
      <c r="B204" s="220" t="s">
        <v>416</v>
      </c>
      <c r="C204" s="220" t="s">
        <v>1249</v>
      </c>
      <c r="D204" s="220"/>
      <c r="E204" s="284">
        <f>E205</f>
        <v>438000</v>
      </c>
    </row>
    <row r="205" spans="1:5" s="219" customFormat="1" ht="15.75">
      <c r="A205" s="172" t="s">
        <v>361</v>
      </c>
      <c r="B205" s="220" t="s">
        <v>416</v>
      </c>
      <c r="C205" s="220" t="s">
        <v>1249</v>
      </c>
      <c r="D205" s="220" t="s">
        <v>469</v>
      </c>
      <c r="E205" s="284">
        <v>438000</v>
      </c>
    </row>
    <row r="206" spans="1:5" s="219" customFormat="1" ht="15.75">
      <c r="A206" s="172" t="s">
        <v>40</v>
      </c>
      <c r="B206" s="220" t="s">
        <v>416</v>
      </c>
      <c r="C206" s="220" t="s">
        <v>38</v>
      </c>
      <c r="D206" s="220"/>
      <c r="E206" s="284">
        <f>E207+E208</f>
        <v>4656260.59</v>
      </c>
    </row>
    <row r="207" spans="1:5" s="219" customFormat="1" ht="31.5">
      <c r="A207" s="172" t="s">
        <v>485</v>
      </c>
      <c r="B207" s="220" t="s">
        <v>416</v>
      </c>
      <c r="C207" s="220" t="s">
        <v>38</v>
      </c>
      <c r="D207" s="220" t="s">
        <v>460</v>
      </c>
      <c r="E207" s="284">
        <v>4215193.59</v>
      </c>
    </row>
    <row r="208" spans="1:5" s="219" customFormat="1" ht="15.75">
      <c r="A208" s="172" t="s">
        <v>361</v>
      </c>
      <c r="B208" s="220" t="s">
        <v>416</v>
      </c>
      <c r="C208" s="220" t="s">
        <v>38</v>
      </c>
      <c r="D208" s="220" t="s">
        <v>469</v>
      </c>
      <c r="E208" s="284">
        <v>441067</v>
      </c>
    </row>
    <row r="209" spans="1:5" s="219" customFormat="1" ht="15.75">
      <c r="A209" s="172" t="s">
        <v>440</v>
      </c>
      <c r="B209" s="220" t="s">
        <v>439</v>
      </c>
      <c r="C209" s="220"/>
      <c r="D209" s="220"/>
      <c r="E209" s="284">
        <f>E210+E227</f>
        <v>160179352.71</v>
      </c>
    </row>
    <row r="210" spans="1:5" s="219" customFormat="1" ht="64.5" customHeight="1">
      <c r="A210" s="172" t="s">
        <v>236</v>
      </c>
      <c r="B210" s="220" t="s">
        <v>439</v>
      </c>
      <c r="C210" s="220" t="s">
        <v>237</v>
      </c>
      <c r="D210" s="220"/>
      <c r="E210" s="284">
        <f>E211+E218</f>
        <v>154017984.24</v>
      </c>
    </row>
    <row r="211" spans="1:5" s="219" customFormat="1" ht="18.75" customHeight="1">
      <c r="A211" s="172" t="s">
        <v>1194</v>
      </c>
      <c r="B211" s="220" t="s">
        <v>439</v>
      </c>
      <c r="C211" s="220" t="s">
        <v>697</v>
      </c>
      <c r="D211" s="220"/>
      <c r="E211" s="284">
        <f>E216+E214+E212</f>
        <v>134042208.57</v>
      </c>
    </row>
    <row r="212" spans="1:5" s="219" customFormat="1" ht="81" customHeight="1">
      <c r="A212" s="172" t="s">
        <v>828</v>
      </c>
      <c r="B212" s="220" t="s">
        <v>439</v>
      </c>
      <c r="C212" s="220" t="s">
        <v>869</v>
      </c>
      <c r="D212" s="220"/>
      <c r="E212" s="284">
        <f>E213</f>
        <v>55462100</v>
      </c>
    </row>
    <row r="213" spans="1:5" s="219" customFormat="1" ht="18.75" customHeight="1">
      <c r="A213" s="172" t="s">
        <v>361</v>
      </c>
      <c r="B213" s="220" t="s">
        <v>439</v>
      </c>
      <c r="C213" s="220" t="s">
        <v>869</v>
      </c>
      <c r="D213" s="220" t="s">
        <v>469</v>
      </c>
      <c r="E213" s="284">
        <v>55462100</v>
      </c>
    </row>
    <row r="214" spans="1:5" s="219" customFormat="1" ht="48" customHeight="1">
      <c r="A214" s="172" t="s">
        <v>829</v>
      </c>
      <c r="B214" s="220" t="s">
        <v>439</v>
      </c>
      <c r="C214" s="220" t="s">
        <v>830</v>
      </c>
      <c r="D214" s="220"/>
      <c r="E214" s="284">
        <f>E215</f>
        <v>50000000</v>
      </c>
    </row>
    <row r="215" spans="1:5" s="219" customFormat="1" ht="18.75" customHeight="1">
      <c r="A215" s="172" t="s">
        <v>361</v>
      </c>
      <c r="B215" s="220" t="s">
        <v>439</v>
      </c>
      <c r="C215" s="220" t="s">
        <v>830</v>
      </c>
      <c r="D215" s="220" t="s">
        <v>469</v>
      </c>
      <c r="E215" s="284">
        <v>50000000</v>
      </c>
    </row>
    <row r="216" spans="1:5" s="219" customFormat="1" ht="20.25" customHeight="1">
      <c r="A216" s="172" t="s">
        <v>680</v>
      </c>
      <c r="B216" s="220" t="s">
        <v>439</v>
      </c>
      <c r="C216" s="220" t="s">
        <v>698</v>
      </c>
      <c r="D216" s="220"/>
      <c r="E216" s="284">
        <f>E217</f>
        <v>28580108.57</v>
      </c>
    </row>
    <row r="217" spans="1:5" s="219" customFormat="1" ht="18.75" customHeight="1">
      <c r="A217" s="172" t="s">
        <v>361</v>
      </c>
      <c r="B217" s="220" t="s">
        <v>439</v>
      </c>
      <c r="C217" s="220" t="s">
        <v>698</v>
      </c>
      <c r="D217" s="220" t="s">
        <v>469</v>
      </c>
      <c r="E217" s="284">
        <v>28580108.57</v>
      </c>
    </row>
    <row r="218" spans="1:5" s="219" customFormat="1" ht="54.75" customHeight="1">
      <c r="A218" s="172" t="s">
        <v>852</v>
      </c>
      <c r="B218" s="220" t="s">
        <v>439</v>
      </c>
      <c r="C218" s="220" t="s">
        <v>240</v>
      </c>
      <c r="D218" s="220"/>
      <c r="E218" s="284">
        <f>E223+E221+E225+E219</f>
        <v>19975775.67</v>
      </c>
    </row>
    <row r="219" spans="1:5" s="219" customFormat="1" ht="18" customHeight="1">
      <c r="A219" s="172" t="s">
        <v>1343</v>
      </c>
      <c r="B219" s="220" t="s">
        <v>439</v>
      </c>
      <c r="C219" s="220" t="s">
        <v>1344</v>
      </c>
      <c r="D219" s="220"/>
      <c r="E219" s="284">
        <f>E220</f>
        <v>5708039.82</v>
      </c>
    </row>
    <row r="220" spans="1:5" s="219" customFormat="1" ht="18.75" customHeight="1">
      <c r="A220" s="172" t="s">
        <v>361</v>
      </c>
      <c r="B220" s="220" t="s">
        <v>439</v>
      </c>
      <c r="C220" s="220" t="s">
        <v>1344</v>
      </c>
      <c r="D220" s="220" t="s">
        <v>469</v>
      </c>
      <c r="E220" s="284">
        <v>5708039.82</v>
      </c>
    </row>
    <row r="221" spans="1:5" s="219" customFormat="1" ht="52.5" customHeight="1">
      <c r="A221" s="172" t="s">
        <v>1251</v>
      </c>
      <c r="B221" s="220" t="s">
        <v>439</v>
      </c>
      <c r="C221" s="220" t="s">
        <v>1252</v>
      </c>
      <c r="D221" s="220"/>
      <c r="E221" s="284">
        <f>E222</f>
        <v>2450000</v>
      </c>
    </row>
    <row r="222" spans="1:5" s="219" customFormat="1" ht="18.75" customHeight="1">
      <c r="A222" s="172" t="s">
        <v>361</v>
      </c>
      <c r="B222" s="220" t="s">
        <v>439</v>
      </c>
      <c r="C222" s="220" t="s">
        <v>1252</v>
      </c>
      <c r="D222" s="220" t="s">
        <v>469</v>
      </c>
      <c r="E222" s="284">
        <v>2450000</v>
      </c>
    </row>
    <row r="223" spans="1:5" s="219" customFormat="1" ht="36.75" customHeight="1">
      <c r="A223" s="172" t="s">
        <v>1235</v>
      </c>
      <c r="B223" s="220" t="s">
        <v>439</v>
      </c>
      <c r="C223" s="220" t="s">
        <v>1253</v>
      </c>
      <c r="D223" s="220"/>
      <c r="E223" s="284">
        <f>E224</f>
        <v>1780000</v>
      </c>
    </row>
    <row r="224" spans="1:5" s="219" customFormat="1" ht="18.75" customHeight="1">
      <c r="A224" s="172" t="s">
        <v>361</v>
      </c>
      <c r="B224" s="220" t="s">
        <v>439</v>
      </c>
      <c r="C224" s="220" t="s">
        <v>1253</v>
      </c>
      <c r="D224" s="220" t="s">
        <v>469</v>
      </c>
      <c r="E224" s="284">
        <v>1780000</v>
      </c>
    </row>
    <row r="225" spans="1:5" s="219" customFormat="1" ht="51" customHeight="1">
      <c r="A225" s="172" t="s">
        <v>1345</v>
      </c>
      <c r="B225" s="220" t="s">
        <v>439</v>
      </c>
      <c r="C225" s="220" t="s">
        <v>1346</v>
      </c>
      <c r="D225" s="220"/>
      <c r="E225" s="284">
        <f>E226</f>
        <v>10037735.85</v>
      </c>
    </row>
    <row r="226" spans="1:5" s="219" customFormat="1" ht="18.75" customHeight="1">
      <c r="A226" s="172" t="s">
        <v>361</v>
      </c>
      <c r="B226" s="220" t="s">
        <v>439</v>
      </c>
      <c r="C226" s="220" t="s">
        <v>1346</v>
      </c>
      <c r="D226" s="220" t="s">
        <v>469</v>
      </c>
      <c r="E226" s="284">
        <v>10037735.85</v>
      </c>
    </row>
    <row r="227" spans="1:5" s="219" customFormat="1" ht="49.5" customHeight="1">
      <c r="A227" s="172" t="s">
        <v>1338</v>
      </c>
      <c r="B227" s="220" t="s">
        <v>439</v>
      </c>
      <c r="C227" s="220" t="s">
        <v>1339</v>
      </c>
      <c r="D227" s="220"/>
      <c r="E227" s="284">
        <f>E228</f>
        <v>6161368.470000001</v>
      </c>
    </row>
    <row r="228" spans="1:5" s="219" customFormat="1" ht="35.25" customHeight="1">
      <c r="A228" s="172" t="s">
        <v>1347</v>
      </c>
      <c r="B228" s="220" t="s">
        <v>439</v>
      </c>
      <c r="C228" s="220" t="s">
        <v>1348</v>
      </c>
      <c r="D228" s="220"/>
      <c r="E228" s="284">
        <f>E229</f>
        <v>6161368.470000001</v>
      </c>
    </row>
    <row r="229" spans="1:5" s="219" customFormat="1" ht="34.5" customHeight="1">
      <c r="A229" s="172" t="s">
        <v>1250</v>
      </c>
      <c r="B229" s="220" t="s">
        <v>439</v>
      </c>
      <c r="C229" s="220" t="s">
        <v>1349</v>
      </c>
      <c r="D229" s="220"/>
      <c r="E229" s="284">
        <f>E231+E230</f>
        <v>6161368.470000001</v>
      </c>
    </row>
    <row r="230" spans="1:5" s="219" customFormat="1" ht="34.5" customHeight="1">
      <c r="A230" s="172" t="s">
        <v>485</v>
      </c>
      <c r="B230" s="220" t="s">
        <v>439</v>
      </c>
      <c r="C230" s="220" t="s">
        <v>1349</v>
      </c>
      <c r="D230" s="220" t="s">
        <v>460</v>
      </c>
      <c r="E230" s="284">
        <v>1134690.27</v>
      </c>
    </row>
    <row r="231" spans="1:5" s="219" customFormat="1" ht="18.75" customHeight="1">
      <c r="A231" s="172" t="s">
        <v>361</v>
      </c>
      <c r="B231" s="220" t="s">
        <v>439</v>
      </c>
      <c r="C231" s="220" t="s">
        <v>1349</v>
      </c>
      <c r="D231" s="220" t="s">
        <v>469</v>
      </c>
      <c r="E231" s="284">
        <v>5026678.2</v>
      </c>
    </row>
    <row r="232" spans="1:5" s="219" customFormat="1" ht="15.75">
      <c r="A232" s="172" t="s">
        <v>804</v>
      </c>
      <c r="B232" s="220" t="s">
        <v>803</v>
      </c>
      <c r="C232" s="220"/>
      <c r="D232" s="220"/>
      <c r="E232" s="284">
        <f>E233</f>
        <v>8100000</v>
      </c>
    </row>
    <row r="233" spans="1:5" s="219" customFormat="1" ht="66" customHeight="1">
      <c r="A233" s="172" t="s">
        <v>1350</v>
      </c>
      <c r="B233" s="220" t="s">
        <v>803</v>
      </c>
      <c r="C233" s="220" t="s">
        <v>241</v>
      </c>
      <c r="D233" s="220"/>
      <c r="E233" s="284">
        <f>E234</f>
        <v>8100000</v>
      </c>
    </row>
    <row r="234" spans="1:5" s="219" customFormat="1" ht="15.75">
      <c r="A234" s="172" t="s">
        <v>361</v>
      </c>
      <c r="B234" s="220" t="s">
        <v>803</v>
      </c>
      <c r="C234" s="220" t="s">
        <v>241</v>
      </c>
      <c r="D234" s="220" t="s">
        <v>469</v>
      </c>
      <c r="E234" s="284">
        <v>8100000</v>
      </c>
    </row>
    <row r="235" spans="1:5" s="219" customFormat="1" ht="15.75">
      <c r="A235" s="210" t="s">
        <v>794</v>
      </c>
      <c r="B235" s="218" t="s">
        <v>796</v>
      </c>
      <c r="C235" s="218"/>
      <c r="D235" s="218"/>
      <c r="E235" s="290">
        <f>E236</f>
        <v>9751365.26</v>
      </c>
    </row>
    <row r="236" spans="1:5" s="219" customFormat="1" ht="18" customHeight="1">
      <c r="A236" s="172" t="s">
        <v>797</v>
      </c>
      <c r="B236" s="220" t="s">
        <v>795</v>
      </c>
      <c r="C236" s="220"/>
      <c r="D236" s="220"/>
      <c r="E236" s="284">
        <f>E237+E244</f>
        <v>9751365.26</v>
      </c>
    </row>
    <row r="237" spans="1:5" s="219" customFormat="1" ht="63.75" customHeight="1">
      <c r="A237" s="172" t="s">
        <v>236</v>
      </c>
      <c r="B237" s="220" t="s">
        <v>795</v>
      </c>
      <c r="C237" s="220" t="s">
        <v>237</v>
      </c>
      <c r="D237" s="220"/>
      <c r="E237" s="284">
        <f>E238</f>
        <v>9228902.74</v>
      </c>
    </row>
    <row r="238" spans="1:5" s="219" customFormat="1" ht="47.25">
      <c r="A238" s="172" t="s">
        <v>852</v>
      </c>
      <c r="B238" s="220" t="s">
        <v>795</v>
      </c>
      <c r="C238" s="220" t="s">
        <v>240</v>
      </c>
      <c r="D238" s="220"/>
      <c r="E238" s="284">
        <f>E241+E239</f>
        <v>9228902.74</v>
      </c>
    </row>
    <row r="239" spans="1:5" s="219" customFormat="1" ht="51.75" customHeight="1">
      <c r="A239" s="172" t="s">
        <v>1251</v>
      </c>
      <c r="B239" s="220" t="s">
        <v>795</v>
      </c>
      <c r="C239" s="220" t="s">
        <v>1252</v>
      </c>
      <c r="D239" s="220"/>
      <c r="E239" s="284">
        <f>E240</f>
        <v>180000</v>
      </c>
    </row>
    <row r="240" spans="1:5" s="219" customFormat="1" ht="15.75">
      <c r="A240" s="172" t="s">
        <v>361</v>
      </c>
      <c r="B240" s="220" t="s">
        <v>795</v>
      </c>
      <c r="C240" s="220" t="s">
        <v>1252</v>
      </c>
      <c r="D240" s="220" t="s">
        <v>469</v>
      </c>
      <c r="E240" s="284">
        <v>180000</v>
      </c>
    </row>
    <row r="241" spans="1:5" s="219" customFormat="1" ht="15.75">
      <c r="A241" s="172" t="s">
        <v>813</v>
      </c>
      <c r="B241" s="220" t="s">
        <v>795</v>
      </c>
      <c r="C241" s="220" t="s">
        <v>814</v>
      </c>
      <c r="D241" s="220"/>
      <c r="E241" s="284">
        <f>E242+E243</f>
        <v>9048902.74</v>
      </c>
    </row>
    <row r="242" spans="1:5" s="219" customFormat="1" ht="31.5">
      <c r="A242" s="172" t="s">
        <v>485</v>
      </c>
      <c r="B242" s="220" t="s">
        <v>795</v>
      </c>
      <c r="C242" s="220" t="s">
        <v>814</v>
      </c>
      <c r="D242" s="220" t="s">
        <v>460</v>
      </c>
      <c r="E242" s="284">
        <v>7140200</v>
      </c>
    </row>
    <row r="243" spans="1:5" s="219" customFormat="1" ht="15.75">
      <c r="A243" s="172" t="s">
        <v>361</v>
      </c>
      <c r="B243" s="220" t="s">
        <v>795</v>
      </c>
      <c r="C243" s="220" t="s">
        <v>814</v>
      </c>
      <c r="D243" s="220" t="s">
        <v>469</v>
      </c>
      <c r="E243" s="284">
        <v>1908702.74</v>
      </c>
    </row>
    <row r="244" spans="1:5" s="219" customFormat="1" ht="47.25">
      <c r="A244" s="172" t="s">
        <v>1338</v>
      </c>
      <c r="B244" s="220" t="s">
        <v>795</v>
      </c>
      <c r="C244" s="220" t="s">
        <v>1339</v>
      </c>
      <c r="D244" s="220"/>
      <c r="E244" s="284">
        <f>E245</f>
        <v>522462.52</v>
      </c>
    </row>
    <row r="245" spans="1:5" s="219" customFormat="1" ht="31.5">
      <c r="A245" s="172" t="s">
        <v>1347</v>
      </c>
      <c r="B245" s="220" t="s">
        <v>795</v>
      </c>
      <c r="C245" s="220" t="s">
        <v>1348</v>
      </c>
      <c r="D245" s="220"/>
      <c r="E245" s="284">
        <f>E246</f>
        <v>522462.52</v>
      </c>
    </row>
    <row r="246" spans="1:5" s="219" customFormat="1" ht="15.75">
      <c r="A246" s="172" t="s">
        <v>813</v>
      </c>
      <c r="B246" s="220" t="s">
        <v>795</v>
      </c>
      <c r="C246" s="220" t="s">
        <v>1351</v>
      </c>
      <c r="D246" s="220"/>
      <c r="E246" s="284">
        <f>E247</f>
        <v>522462.52</v>
      </c>
    </row>
    <row r="247" spans="1:5" s="219" customFormat="1" ht="15.75">
      <c r="A247" s="172" t="s">
        <v>361</v>
      </c>
      <c r="B247" s="220" t="s">
        <v>795</v>
      </c>
      <c r="C247" s="220" t="s">
        <v>1351</v>
      </c>
      <c r="D247" s="220" t="s">
        <v>469</v>
      </c>
      <c r="E247" s="284">
        <v>522462.52</v>
      </c>
    </row>
    <row r="248" spans="1:5" ht="15.75">
      <c r="A248" s="210" t="s">
        <v>18</v>
      </c>
      <c r="B248" s="218" t="s">
        <v>381</v>
      </c>
      <c r="C248" s="218"/>
      <c r="D248" s="218"/>
      <c r="E248" s="290">
        <f>E249+E277+E354+E339+E318</f>
        <v>1315417220.3400002</v>
      </c>
    </row>
    <row r="249" spans="1:5" ht="15.75">
      <c r="A249" s="172" t="s">
        <v>385</v>
      </c>
      <c r="B249" s="220" t="s">
        <v>382</v>
      </c>
      <c r="C249" s="220"/>
      <c r="D249" s="220"/>
      <c r="E249" s="284">
        <f>E250+E273</f>
        <v>433605243.16</v>
      </c>
    </row>
    <row r="250" spans="1:5" ht="47.25">
      <c r="A250" s="172" t="s">
        <v>99</v>
      </c>
      <c r="B250" s="220" t="s">
        <v>382</v>
      </c>
      <c r="C250" s="220" t="s">
        <v>67</v>
      </c>
      <c r="D250" s="220"/>
      <c r="E250" s="284">
        <f>E251+E270</f>
        <v>431145243.16</v>
      </c>
    </row>
    <row r="251" spans="1:5" ht="31.5">
      <c r="A251" s="172" t="s">
        <v>172</v>
      </c>
      <c r="B251" s="220" t="s">
        <v>382</v>
      </c>
      <c r="C251" s="220" t="s">
        <v>68</v>
      </c>
      <c r="D251" s="220"/>
      <c r="E251" s="284">
        <f>E262+E264+E266+E268+E254+E256+E258+E252+E260</f>
        <v>429745243.16</v>
      </c>
    </row>
    <row r="252" spans="1:5" ht="54.75" customHeight="1">
      <c r="A252" s="172" t="s">
        <v>1251</v>
      </c>
      <c r="B252" s="220" t="s">
        <v>382</v>
      </c>
      <c r="C252" s="220" t="s">
        <v>1254</v>
      </c>
      <c r="D252" s="220"/>
      <c r="E252" s="284">
        <f>E253</f>
        <v>278000</v>
      </c>
    </row>
    <row r="253" spans="1:5" ht="31.5">
      <c r="A253" s="172" t="s">
        <v>466</v>
      </c>
      <c r="B253" s="220" t="s">
        <v>382</v>
      </c>
      <c r="C253" s="220" t="s">
        <v>1254</v>
      </c>
      <c r="D253" s="220" t="s">
        <v>467</v>
      </c>
      <c r="E253" s="284">
        <v>278000</v>
      </c>
    </row>
    <row r="254" spans="1:5" ht="31.5">
      <c r="A254" s="172" t="s">
        <v>1235</v>
      </c>
      <c r="B254" s="220" t="s">
        <v>382</v>
      </c>
      <c r="C254" s="220" t="s">
        <v>1255</v>
      </c>
      <c r="D254" s="220"/>
      <c r="E254" s="284">
        <f>E255</f>
        <v>2282580</v>
      </c>
    </row>
    <row r="255" spans="1:5" ht="31.5">
      <c r="A255" s="172" t="s">
        <v>466</v>
      </c>
      <c r="B255" s="220" t="s">
        <v>382</v>
      </c>
      <c r="C255" s="220" t="s">
        <v>1255</v>
      </c>
      <c r="D255" s="220" t="s">
        <v>467</v>
      </c>
      <c r="E255" s="284">
        <v>2282580</v>
      </c>
    </row>
    <row r="256" spans="1:5" ht="49.5" customHeight="1">
      <c r="A256" s="172" t="s">
        <v>1237</v>
      </c>
      <c r="B256" s="220" t="s">
        <v>382</v>
      </c>
      <c r="C256" s="220" t="s">
        <v>1256</v>
      </c>
      <c r="D256" s="220"/>
      <c r="E256" s="284">
        <f>E257</f>
        <v>100000</v>
      </c>
    </row>
    <row r="257" spans="1:5" ht="31.5">
      <c r="A257" s="172" t="s">
        <v>466</v>
      </c>
      <c r="B257" s="220" t="s">
        <v>382</v>
      </c>
      <c r="C257" s="220" t="s">
        <v>1256</v>
      </c>
      <c r="D257" s="220" t="s">
        <v>467</v>
      </c>
      <c r="E257" s="284">
        <v>100000</v>
      </c>
    </row>
    <row r="258" spans="1:5" ht="50.25" customHeight="1">
      <c r="A258" s="172" t="s">
        <v>1239</v>
      </c>
      <c r="B258" s="220" t="s">
        <v>382</v>
      </c>
      <c r="C258" s="220" t="s">
        <v>1257</v>
      </c>
      <c r="D258" s="220"/>
      <c r="E258" s="284">
        <f>E259</f>
        <v>100000</v>
      </c>
    </row>
    <row r="259" spans="1:5" ht="31.5">
      <c r="A259" s="172" t="s">
        <v>466</v>
      </c>
      <c r="B259" s="220" t="s">
        <v>382</v>
      </c>
      <c r="C259" s="220" t="s">
        <v>1257</v>
      </c>
      <c r="D259" s="220" t="s">
        <v>467</v>
      </c>
      <c r="E259" s="284">
        <v>100000</v>
      </c>
    </row>
    <row r="260" spans="1:5" ht="21" customHeight="1">
      <c r="A260" s="172" t="s">
        <v>685</v>
      </c>
      <c r="B260" s="220" t="s">
        <v>382</v>
      </c>
      <c r="C260" s="220" t="s">
        <v>1352</v>
      </c>
      <c r="D260" s="220"/>
      <c r="E260" s="284">
        <f>E261</f>
        <v>2365263.16</v>
      </c>
    </row>
    <row r="261" spans="1:5" ht="31.5">
      <c r="A261" s="172" t="s">
        <v>466</v>
      </c>
      <c r="B261" s="220" t="s">
        <v>382</v>
      </c>
      <c r="C261" s="220" t="s">
        <v>1352</v>
      </c>
      <c r="D261" s="220" t="s">
        <v>467</v>
      </c>
      <c r="E261" s="284">
        <v>2365263.16</v>
      </c>
    </row>
    <row r="262" spans="1:5" ht="15.75">
      <c r="A262" s="172" t="s">
        <v>167</v>
      </c>
      <c r="B262" s="220" t="s">
        <v>382</v>
      </c>
      <c r="C262" s="220" t="s">
        <v>176</v>
      </c>
      <c r="D262" s="220"/>
      <c r="E262" s="284">
        <f>E263</f>
        <v>120276000</v>
      </c>
    </row>
    <row r="263" spans="1:5" ht="31.5">
      <c r="A263" s="172" t="s">
        <v>466</v>
      </c>
      <c r="B263" s="220" t="s">
        <v>382</v>
      </c>
      <c r="C263" s="220" t="s">
        <v>176</v>
      </c>
      <c r="D263" s="220" t="s">
        <v>467</v>
      </c>
      <c r="E263" s="284">
        <v>120276000</v>
      </c>
    </row>
    <row r="264" spans="1:5" ht="211.5" customHeight="1">
      <c r="A264" s="172" t="s">
        <v>501</v>
      </c>
      <c r="B264" s="220" t="s">
        <v>382</v>
      </c>
      <c r="C264" s="220" t="s">
        <v>173</v>
      </c>
      <c r="D264" s="220"/>
      <c r="E264" s="284">
        <f>E265</f>
        <v>223883600</v>
      </c>
    </row>
    <row r="265" spans="1:5" ht="36.75" customHeight="1">
      <c r="A265" s="172" t="s">
        <v>466</v>
      </c>
      <c r="B265" s="220" t="s">
        <v>382</v>
      </c>
      <c r="C265" s="220" t="s">
        <v>173</v>
      </c>
      <c r="D265" s="220" t="s">
        <v>467</v>
      </c>
      <c r="E265" s="284">
        <v>223883600</v>
      </c>
    </row>
    <row r="266" spans="1:5" ht="208.5" customHeight="1">
      <c r="A266" s="172" t="s">
        <v>7</v>
      </c>
      <c r="B266" s="220" t="s">
        <v>382</v>
      </c>
      <c r="C266" s="220" t="s">
        <v>174</v>
      </c>
      <c r="D266" s="220"/>
      <c r="E266" s="284">
        <f>E267</f>
        <v>2567600</v>
      </c>
    </row>
    <row r="267" spans="1:5" ht="31.5">
      <c r="A267" s="172" t="s">
        <v>466</v>
      </c>
      <c r="B267" s="220" t="s">
        <v>382</v>
      </c>
      <c r="C267" s="220" t="s">
        <v>174</v>
      </c>
      <c r="D267" s="220" t="s">
        <v>467</v>
      </c>
      <c r="E267" s="284">
        <v>2567600</v>
      </c>
    </row>
    <row r="268" spans="1:5" ht="226.5" customHeight="1">
      <c r="A268" s="172" t="s">
        <v>502</v>
      </c>
      <c r="B268" s="220" t="s">
        <v>382</v>
      </c>
      <c r="C268" s="220" t="s">
        <v>175</v>
      </c>
      <c r="D268" s="220"/>
      <c r="E268" s="284">
        <f>E269</f>
        <v>77892200</v>
      </c>
    </row>
    <row r="269" spans="1:5" ht="31.5">
      <c r="A269" s="172" t="s">
        <v>466</v>
      </c>
      <c r="B269" s="220" t="s">
        <v>382</v>
      </c>
      <c r="C269" s="220" t="s">
        <v>175</v>
      </c>
      <c r="D269" s="220" t="s">
        <v>467</v>
      </c>
      <c r="E269" s="284">
        <v>77892200</v>
      </c>
    </row>
    <row r="270" spans="1:5" ht="48.75" customHeight="1">
      <c r="A270" s="172" t="s">
        <v>78</v>
      </c>
      <c r="B270" s="220" t="s">
        <v>382</v>
      </c>
      <c r="C270" s="220" t="s">
        <v>191</v>
      </c>
      <c r="D270" s="220"/>
      <c r="E270" s="284">
        <f>E271</f>
        <v>1400000</v>
      </c>
    </row>
    <row r="271" spans="1:5" ht="15.75">
      <c r="A271" s="172" t="s">
        <v>167</v>
      </c>
      <c r="B271" s="220" t="s">
        <v>382</v>
      </c>
      <c r="C271" s="220" t="s">
        <v>318</v>
      </c>
      <c r="D271" s="220"/>
      <c r="E271" s="284">
        <f>E272</f>
        <v>1400000</v>
      </c>
    </row>
    <row r="272" spans="1:5" ht="31.5">
      <c r="A272" s="172" t="s">
        <v>466</v>
      </c>
      <c r="B272" s="220" t="s">
        <v>382</v>
      </c>
      <c r="C272" s="220" t="s">
        <v>318</v>
      </c>
      <c r="D272" s="220" t="s">
        <v>467</v>
      </c>
      <c r="E272" s="284">
        <v>1400000</v>
      </c>
    </row>
    <row r="273" spans="1:5" ht="64.5" customHeight="1">
      <c r="A273" s="172" t="s">
        <v>236</v>
      </c>
      <c r="B273" s="220" t="s">
        <v>382</v>
      </c>
      <c r="C273" s="220" t="s">
        <v>237</v>
      </c>
      <c r="D273" s="220"/>
      <c r="E273" s="284">
        <f>E274</f>
        <v>2460000</v>
      </c>
    </row>
    <row r="274" spans="1:5" ht="66.75" customHeight="1">
      <c r="A274" s="172" t="s">
        <v>497</v>
      </c>
      <c r="B274" s="220" t="s">
        <v>382</v>
      </c>
      <c r="C274" s="220" t="s">
        <v>239</v>
      </c>
      <c r="D274" s="220"/>
      <c r="E274" s="284">
        <f>E275</f>
        <v>2460000</v>
      </c>
    </row>
    <row r="275" spans="1:5" ht="31.5">
      <c r="A275" s="172" t="s">
        <v>314</v>
      </c>
      <c r="B275" s="220" t="s">
        <v>382</v>
      </c>
      <c r="C275" s="220" t="s">
        <v>315</v>
      </c>
      <c r="D275" s="220"/>
      <c r="E275" s="284">
        <f>E276</f>
        <v>2460000</v>
      </c>
    </row>
    <row r="276" spans="1:5" ht="32.25" customHeight="1">
      <c r="A276" s="172" t="s">
        <v>164</v>
      </c>
      <c r="B276" s="220" t="s">
        <v>382</v>
      </c>
      <c r="C276" s="220" t="s">
        <v>315</v>
      </c>
      <c r="D276" s="220" t="s">
        <v>473</v>
      </c>
      <c r="E276" s="284">
        <v>2460000</v>
      </c>
    </row>
    <row r="277" spans="1:5" ht="15.75">
      <c r="A277" s="172" t="s">
        <v>386</v>
      </c>
      <c r="B277" s="220" t="s">
        <v>19</v>
      </c>
      <c r="C277" s="220"/>
      <c r="D277" s="220"/>
      <c r="E277" s="284">
        <f>E278+E314</f>
        <v>697274206.53</v>
      </c>
    </row>
    <row r="278" spans="1:5" ht="47.25">
      <c r="A278" s="172" t="s">
        <v>99</v>
      </c>
      <c r="B278" s="220" t="s">
        <v>19</v>
      </c>
      <c r="C278" s="220" t="s">
        <v>67</v>
      </c>
      <c r="D278" s="220"/>
      <c r="E278" s="284">
        <f>E282+E305+E279</f>
        <v>693991706.53</v>
      </c>
    </row>
    <row r="279" spans="1:5" ht="15.75">
      <c r="A279" s="172" t="s">
        <v>877</v>
      </c>
      <c r="B279" s="220" t="s">
        <v>19</v>
      </c>
      <c r="C279" s="220" t="s">
        <v>866</v>
      </c>
      <c r="D279" s="220"/>
      <c r="E279" s="284">
        <f>E280</f>
        <v>438237.92</v>
      </c>
    </row>
    <row r="280" spans="1:5" ht="47.25">
      <c r="A280" s="172" t="s">
        <v>867</v>
      </c>
      <c r="B280" s="220" t="s">
        <v>19</v>
      </c>
      <c r="C280" s="220" t="s">
        <v>868</v>
      </c>
      <c r="D280" s="220"/>
      <c r="E280" s="284">
        <f>E281</f>
        <v>438237.92</v>
      </c>
    </row>
    <row r="281" spans="1:5" ht="31.5">
      <c r="A281" s="172" t="s">
        <v>466</v>
      </c>
      <c r="B281" s="220" t="s">
        <v>19</v>
      </c>
      <c r="C281" s="220" t="s">
        <v>868</v>
      </c>
      <c r="D281" s="220" t="s">
        <v>467</v>
      </c>
      <c r="E281" s="284">
        <v>438237.92</v>
      </c>
    </row>
    <row r="282" spans="1:5" ht="31.5">
      <c r="A282" s="172" t="s">
        <v>76</v>
      </c>
      <c r="B282" s="220" t="s">
        <v>19</v>
      </c>
      <c r="C282" s="220" t="s">
        <v>177</v>
      </c>
      <c r="D282" s="220"/>
      <c r="E282" s="284">
        <f>E295+E299+E301+E303+E297+E291+E285+E287+E289+E283+E293</f>
        <v>626039717.47</v>
      </c>
    </row>
    <row r="283" spans="1:5" ht="51.75" customHeight="1">
      <c r="A283" s="172" t="s">
        <v>1251</v>
      </c>
      <c r="B283" s="220" t="s">
        <v>19</v>
      </c>
      <c r="C283" s="220" t="s">
        <v>1258</v>
      </c>
      <c r="D283" s="220"/>
      <c r="E283" s="284">
        <f>E284</f>
        <v>701000</v>
      </c>
    </row>
    <row r="284" spans="1:5" ht="36.75" customHeight="1">
      <c r="A284" s="172" t="s">
        <v>466</v>
      </c>
      <c r="B284" s="220" t="s">
        <v>19</v>
      </c>
      <c r="C284" s="220" t="s">
        <v>1258</v>
      </c>
      <c r="D284" s="220" t="s">
        <v>467</v>
      </c>
      <c r="E284" s="284">
        <v>701000</v>
      </c>
    </row>
    <row r="285" spans="1:5" ht="31.5">
      <c r="A285" s="172" t="s">
        <v>1235</v>
      </c>
      <c r="B285" s="220" t="s">
        <v>19</v>
      </c>
      <c r="C285" s="220" t="s">
        <v>1259</v>
      </c>
      <c r="D285" s="220"/>
      <c r="E285" s="284">
        <f>E286</f>
        <v>850830</v>
      </c>
    </row>
    <row r="286" spans="1:5" ht="31.5">
      <c r="A286" s="172" t="s">
        <v>466</v>
      </c>
      <c r="B286" s="220" t="s">
        <v>19</v>
      </c>
      <c r="C286" s="220" t="s">
        <v>1259</v>
      </c>
      <c r="D286" s="220" t="s">
        <v>467</v>
      </c>
      <c r="E286" s="284">
        <v>850830</v>
      </c>
    </row>
    <row r="287" spans="1:5" ht="53.25" customHeight="1">
      <c r="A287" s="172" t="s">
        <v>1237</v>
      </c>
      <c r="B287" s="220" t="s">
        <v>19</v>
      </c>
      <c r="C287" s="220" t="s">
        <v>1260</v>
      </c>
      <c r="D287" s="220"/>
      <c r="E287" s="284">
        <f>E288</f>
        <v>74000</v>
      </c>
    </row>
    <row r="288" spans="1:5" ht="31.5">
      <c r="A288" s="172" t="s">
        <v>466</v>
      </c>
      <c r="B288" s="220" t="s">
        <v>19</v>
      </c>
      <c r="C288" s="220" t="s">
        <v>1260</v>
      </c>
      <c r="D288" s="220" t="s">
        <v>467</v>
      </c>
      <c r="E288" s="284">
        <v>74000</v>
      </c>
    </row>
    <row r="289" spans="1:5" ht="52.5" customHeight="1">
      <c r="A289" s="172" t="s">
        <v>1239</v>
      </c>
      <c r="B289" s="220" t="s">
        <v>19</v>
      </c>
      <c r="C289" s="220" t="s">
        <v>1261</v>
      </c>
      <c r="D289" s="220"/>
      <c r="E289" s="284">
        <f>E290</f>
        <v>74000</v>
      </c>
    </row>
    <row r="290" spans="1:5" ht="31.5">
      <c r="A290" s="172" t="s">
        <v>466</v>
      </c>
      <c r="B290" s="220" t="s">
        <v>19</v>
      </c>
      <c r="C290" s="220" t="s">
        <v>1261</v>
      </c>
      <c r="D290" s="220" t="s">
        <v>467</v>
      </c>
      <c r="E290" s="284">
        <v>74000</v>
      </c>
    </row>
    <row r="291" spans="1:5" ht="17.25" customHeight="1">
      <c r="A291" s="172" t="s">
        <v>685</v>
      </c>
      <c r="B291" s="220" t="s">
        <v>19</v>
      </c>
      <c r="C291" s="220" t="s">
        <v>684</v>
      </c>
      <c r="D291" s="220"/>
      <c r="E291" s="284">
        <f>E292</f>
        <v>3312631.58</v>
      </c>
    </row>
    <row r="292" spans="1:5" ht="31.5">
      <c r="A292" s="172" t="s">
        <v>466</v>
      </c>
      <c r="B292" s="220" t="s">
        <v>19</v>
      </c>
      <c r="C292" s="220" t="s">
        <v>684</v>
      </c>
      <c r="D292" s="220" t="s">
        <v>467</v>
      </c>
      <c r="E292" s="284">
        <v>3312631.58</v>
      </c>
    </row>
    <row r="293" spans="1:5" ht="47.25">
      <c r="A293" s="172" t="s">
        <v>1161</v>
      </c>
      <c r="B293" s="220" t="s">
        <v>19</v>
      </c>
      <c r="C293" s="220" t="s">
        <v>1418</v>
      </c>
      <c r="D293" s="220"/>
      <c r="E293" s="284">
        <f>E294</f>
        <v>951995</v>
      </c>
    </row>
    <row r="294" spans="1:5" ht="31.5">
      <c r="A294" s="172" t="s">
        <v>466</v>
      </c>
      <c r="B294" s="220" t="s">
        <v>19</v>
      </c>
      <c r="C294" s="220" t="s">
        <v>1418</v>
      </c>
      <c r="D294" s="220" t="s">
        <v>467</v>
      </c>
      <c r="E294" s="284">
        <v>951995</v>
      </c>
    </row>
    <row r="295" spans="1:5" ht="31.5" customHeight="1">
      <c r="A295" s="172" t="s">
        <v>168</v>
      </c>
      <c r="B295" s="220" t="s">
        <v>19</v>
      </c>
      <c r="C295" s="220" t="s">
        <v>181</v>
      </c>
      <c r="D295" s="220"/>
      <c r="E295" s="284">
        <f>E296</f>
        <v>156299238.89</v>
      </c>
    </row>
    <row r="296" spans="1:9" ht="31.5">
      <c r="A296" s="172" t="s">
        <v>466</v>
      </c>
      <c r="B296" s="220" t="s">
        <v>19</v>
      </c>
      <c r="C296" s="220" t="s">
        <v>181</v>
      </c>
      <c r="D296" s="220" t="s">
        <v>467</v>
      </c>
      <c r="E296" s="284">
        <v>156299238.89</v>
      </c>
      <c r="H296" s="359"/>
      <c r="I296" s="359"/>
    </row>
    <row r="297" spans="1:5" ht="54" customHeight="1">
      <c r="A297" s="172" t="s">
        <v>834</v>
      </c>
      <c r="B297" s="220" t="s">
        <v>19</v>
      </c>
      <c r="C297" s="220" t="s">
        <v>833</v>
      </c>
      <c r="D297" s="220"/>
      <c r="E297" s="284">
        <f>E298</f>
        <v>42134022</v>
      </c>
    </row>
    <row r="298" spans="1:5" ht="31.5">
      <c r="A298" s="172" t="s">
        <v>466</v>
      </c>
      <c r="B298" s="220" t="s">
        <v>19</v>
      </c>
      <c r="C298" s="220" t="s">
        <v>833</v>
      </c>
      <c r="D298" s="220" t="s">
        <v>467</v>
      </c>
      <c r="E298" s="284">
        <v>42134022</v>
      </c>
    </row>
    <row r="299" spans="1:5" ht="178.5" customHeight="1">
      <c r="A299" s="172" t="s">
        <v>503</v>
      </c>
      <c r="B299" s="220" t="s">
        <v>19</v>
      </c>
      <c r="C299" s="220" t="s">
        <v>178</v>
      </c>
      <c r="D299" s="220"/>
      <c r="E299" s="284">
        <f>E300</f>
        <v>367458700</v>
      </c>
    </row>
    <row r="300" spans="1:5" ht="31.5">
      <c r="A300" s="172" t="s">
        <v>466</v>
      </c>
      <c r="B300" s="220" t="s">
        <v>19</v>
      </c>
      <c r="C300" s="220" t="s">
        <v>178</v>
      </c>
      <c r="D300" s="220" t="s">
        <v>467</v>
      </c>
      <c r="E300" s="284">
        <v>367458700</v>
      </c>
    </row>
    <row r="301" spans="1:5" ht="178.5" customHeight="1">
      <c r="A301" s="172" t="s">
        <v>504</v>
      </c>
      <c r="B301" s="220" t="s">
        <v>19</v>
      </c>
      <c r="C301" s="220" t="s">
        <v>179</v>
      </c>
      <c r="D301" s="220"/>
      <c r="E301" s="284">
        <f>E302</f>
        <v>15756000</v>
      </c>
    </row>
    <row r="302" spans="1:5" ht="31.5">
      <c r="A302" s="172" t="s">
        <v>466</v>
      </c>
      <c r="B302" s="220" t="s">
        <v>19</v>
      </c>
      <c r="C302" s="220" t="s">
        <v>179</v>
      </c>
      <c r="D302" s="220" t="s">
        <v>467</v>
      </c>
      <c r="E302" s="284">
        <v>15756000</v>
      </c>
    </row>
    <row r="303" spans="1:5" ht="193.5" customHeight="1">
      <c r="A303" s="172" t="s">
        <v>505</v>
      </c>
      <c r="B303" s="220" t="s">
        <v>19</v>
      </c>
      <c r="C303" s="220" t="s">
        <v>180</v>
      </c>
      <c r="D303" s="220"/>
      <c r="E303" s="284">
        <f>E304</f>
        <v>38427300</v>
      </c>
    </row>
    <row r="304" spans="1:5" ht="37.5" customHeight="1">
      <c r="A304" s="172" t="s">
        <v>466</v>
      </c>
      <c r="B304" s="220" t="s">
        <v>19</v>
      </c>
      <c r="C304" s="220" t="s">
        <v>180</v>
      </c>
      <c r="D304" s="220" t="s">
        <v>467</v>
      </c>
      <c r="E304" s="284">
        <v>38427300</v>
      </c>
    </row>
    <row r="305" spans="1:5" ht="51.75" customHeight="1">
      <c r="A305" s="172" t="s">
        <v>78</v>
      </c>
      <c r="B305" s="220" t="s">
        <v>19</v>
      </c>
      <c r="C305" s="220" t="s">
        <v>191</v>
      </c>
      <c r="D305" s="220"/>
      <c r="E305" s="284">
        <f>E312+E308+E306+E310</f>
        <v>67513751.14</v>
      </c>
    </row>
    <row r="306" spans="1:5" ht="47.25">
      <c r="A306" s="172" t="s">
        <v>872</v>
      </c>
      <c r="B306" s="220" t="s">
        <v>19</v>
      </c>
      <c r="C306" s="220" t="s">
        <v>873</v>
      </c>
      <c r="D306" s="220"/>
      <c r="E306" s="284">
        <f>E307</f>
        <v>45758621.14</v>
      </c>
    </row>
    <row r="307" spans="1:5" ht="31.5">
      <c r="A307" s="172" t="s">
        <v>466</v>
      </c>
      <c r="B307" s="220" t="s">
        <v>19</v>
      </c>
      <c r="C307" s="220" t="s">
        <v>873</v>
      </c>
      <c r="D307" s="220" t="s">
        <v>467</v>
      </c>
      <c r="E307" s="284">
        <v>45758621.14</v>
      </c>
    </row>
    <row r="308" spans="1:5" ht="70.5" customHeight="1">
      <c r="A308" s="172" t="s">
        <v>703</v>
      </c>
      <c r="B308" s="220" t="s">
        <v>19</v>
      </c>
      <c r="C308" s="220" t="s">
        <v>39</v>
      </c>
      <c r="D308" s="220"/>
      <c r="E308" s="284">
        <f>E309</f>
        <v>10113955.33</v>
      </c>
    </row>
    <row r="309" spans="1:5" ht="31.5">
      <c r="A309" s="172" t="s">
        <v>466</v>
      </c>
      <c r="B309" s="220" t="s">
        <v>19</v>
      </c>
      <c r="C309" s="220" t="s">
        <v>39</v>
      </c>
      <c r="D309" s="220" t="s">
        <v>467</v>
      </c>
      <c r="E309" s="284">
        <v>10113955.33</v>
      </c>
    </row>
    <row r="310" spans="1:5" ht="85.5" customHeight="1">
      <c r="A310" s="172" t="s">
        <v>1419</v>
      </c>
      <c r="B310" s="220" t="s">
        <v>19</v>
      </c>
      <c r="C310" s="220" t="s">
        <v>1420</v>
      </c>
      <c r="D310" s="220"/>
      <c r="E310" s="284">
        <f>E311</f>
        <v>235498</v>
      </c>
    </row>
    <row r="311" spans="1:5" ht="31.5">
      <c r="A311" s="172" t="s">
        <v>466</v>
      </c>
      <c r="B311" s="220" t="s">
        <v>19</v>
      </c>
      <c r="C311" s="220" t="s">
        <v>1420</v>
      </c>
      <c r="D311" s="220" t="s">
        <v>467</v>
      </c>
      <c r="E311" s="284">
        <v>235498</v>
      </c>
    </row>
    <row r="312" spans="1:5" ht="37.5" customHeight="1">
      <c r="A312" s="172" t="s">
        <v>168</v>
      </c>
      <c r="B312" s="220" t="s">
        <v>19</v>
      </c>
      <c r="C312" s="220" t="s">
        <v>319</v>
      </c>
      <c r="D312" s="220"/>
      <c r="E312" s="284">
        <f>E313</f>
        <v>11405676.67</v>
      </c>
    </row>
    <row r="313" spans="1:5" ht="31.5">
      <c r="A313" s="172" t="s">
        <v>466</v>
      </c>
      <c r="B313" s="220" t="s">
        <v>19</v>
      </c>
      <c r="C313" s="220" t="s">
        <v>319</v>
      </c>
      <c r="D313" s="220" t="s">
        <v>467</v>
      </c>
      <c r="E313" s="284">
        <v>11405676.67</v>
      </c>
    </row>
    <row r="314" spans="1:5" ht="65.25" customHeight="1">
      <c r="A314" s="172" t="s">
        <v>236</v>
      </c>
      <c r="B314" s="220" t="s">
        <v>19</v>
      </c>
      <c r="C314" s="220" t="s">
        <v>237</v>
      </c>
      <c r="D314" s="220"/>
      <c r="E314" s="284">
        <f>E315</f>
        <v>3282500</v>
      </c>
    </row>
    <row r="315" spans="1:5" ht="66.75" customHeight="1">
      <c r="A315" s="172" t="s">
        <v>497</v>
      </c>
      <c r="B315" s="220" t="s">
        <v>19</v>
      </c>
      <c r="C315" s="220" t="s">
        <v>239</v>
      </c>
      <c r="D315" s="220"/>
      <c r="E315" s="284">
        <f>E316</f>
        <v>3282500</v>
      </c>
    </row>
    <row r="316" spans="1:5" ht="31.5">
      <c r="A316" s="172" t="s">
        <v>314</v>
      </c>
      <c r="B316" s="220" t="s">
        <v>19</v>
      </c>
      <c r="C316" s="220" t="s">
        <v>315</v>
      </c>
      <c r="D316" s="220"/>
      <c r="E316" s="284">
        <f>E317</f>
        <v>3282500</v>
      </c>
    </row>
    <row r="317" spans="1:5" ht="33" customHeight="1">
      <c r="A317" s="172" t="s">
        <v>164</v>
      </c>
      <c r="B317" s="220" t="s">
        <v>19</v>
      </c>
      <c r="C317" s="220" t="s">
        <v>315</v>
      </c>
      <c r="D317" s="220" t="s">
        <v>473</v>
      </c>
      <c r="E317" s="284">
        <v>3282500</v>
      </c>
    </row>
    <row r="318" spans="1:5" ht="15.75">
      <c r="A318" s="172" t="s">
        <v>354</v>
      </c>
      <c r="B318" s="220" t="s">
        <v>353</v>
      </c>
      <c r="C318" s="220"/>
      <c r="D318" s="220"/>
      <c r="E318" s="284">
        <f>E333+E319</f>
        <v>115056689.47</v>
      </c>
    </row>
    <row r="319" spans="1:5" ht="47.25">
      <c r="A319" s="172" t="s">
        <v>99</v>
      </c>
      <c r="B319" s="220" t="s">
        <v>353</v>
      </c>
      <c r="C319" s="220" t="s">
        <v>67</v>
      </c>
      <c r="D319" s="220"/>
      <c r="E319" s="284">
        <f>E320+E329</f>
        <v>71525389.47</v>
      </c>
    </row>
    <row r="320" spans="1:5" ht="31.5">
      <c r="A320" s="172" t="s">
        <v>182</v>
      </c>
      <c r="B320" s="220" t="s">
        <v>353</v>
      </c>
      <c r="C320" s="220" t="s">
        <v>183</v>
      </c>
      <c r="D320" s="220"/>
      <c r="E320" s="284">
        <f>E327+E321+E323+E325</f>
        <v>61145389.47</v>
      </c>
    </row>
    <row r="321" spans="1:5" ht="47.25">
      <c r="A321" s="172" t="s">
        <v>566</v>
      </c>
      <c r="B321" s="220" t="s">
        <v>353</v>
      </c>
      <c r="C321" s="220" t="s">
        <v>41</v>
      </c>
      <c r="D321" s="220"/>
      <c r="E321" s="284">
        <f>E322</f>
        <v>15087500</v>
      </c>
    </row>
    <row r="322" spans="1:5" ht="31.5">
      <c r="A322" s="172" t="s">
        <v>466</v>
      </c>
      <c r="B322" s="220" t="s">
        <v>353</v>
      </c>
      <c r="C322" s="220" t="s">
        <v>41</v>
      </c>
      <c r="D322" s="220" t="s">
        <v>467</v>
      </c>
      <c r="E322" s="284">
        <v>15087500</v>
      </c>
    </row>
    <row r="323" spans="1:5" ht="18.75" customHeight="1">
      <c r="A323" s="172" t="s">
        <v>685</v>
      </c>
      <c r="B323" s="220" t="s">
        <v>353</v>
      </c>
      <c r="C323" s="220" t="s">
        <v>1353</v>
      </c>
      <c r="D323" s="220"/>
      <c r="E323" s="284">
        <f>E324</f>
        <v>315789.47</v>
      </c>
    </row>
    <row r="324" spans="1:5" ht="31.5">
      <c r="A324" s="172" t="s">
        <v>466</v>
      </c>
      <c r="B324" s="220" t="s">
        <v>353</v>
      </c>
      <c r="C324" s="220" t="s">
        <v>1353</v>
      </c>
      <c r="D324" s="220" t="s">
        <v>467</v>
      </c>
      <c r="E324" s="284">
        <v>315789.47</v>
      </c>
    </row>
    <row r="325" spans="1:5" ht="47.25">
      <c r="A325" s="172" t="s">
        <v>1161</v>
      </c>
      <c r="B325" s="220" t="s">
        <v>353</v>
      </c>
      <c r="C325" s="220" t="s">
        <v>1421</v>
      </c>
      <c r="D325" s="220"/>
      <c r="E325" s="284">
        <f>E326</f>
        <v>365613</v>
      </c>
    </row>
    <row r="326" spans="1:5" ht="31.5">
      <c r="A326" s="172" t="s">
        <v>466</v>
      </c>
      <c r="B326" s="220" t="s">
        <v>353</v>
      </c>
      <c r="C326" s="220" t="s">
        <v>1421</v>
      </c>
      <c r="D326" s="220" t="s">
        <v>467</v>
      </c>
      <c r="E326" s="284">
        <v>365613</v>
      </c>
    </row>
    <row r="327" spans="1:5" ht="15.75">
      <c r="A327" s="172" t="s">
        <v>169</v>
      </c>
      <c r="B327" s="220" t="s">
        <v>353</v>
      </c>
      <c r="C327" s="220" t="s">
        <v>184</v>
      </c>
      <c r="D327" s="220"/>
      <c r="E327" s="284">
        <f>E328</f>
        <v>45376487</v>
      </c>
    </row>
    <row r="328" spans="1:5" ht="31.5">
      <c r="A328" s="172" t="s">
        <v>466</v>
      </c>
      <c r="B328" s="220" t="s">
        <v>353</v>
      </c>
      <c r="C328" s="220" t="s">
        <v>184</v>
      </c>
      <c r="D328" s="220" t="s">
        <v>467</v>
      </c>
      <c r="E328" s="284">
        <v>45376487</v>
      </c>
    </row>
    <row r="329" spans="1:5" ht="51.75" customHeight="1">
      <c r="A329" s="172" t="s">
        <v>735</v>
      </c>
      <c r="B329" s="220" t="s">
        <v>353</v>
      </c>
      <c r="C329" s="220" t="s">
        <v>736</v>
      </c>
      <c r="D329" s="220"/>
      <c r="E329" s="284">
        <f>E330</f>
        <v>10380000</v>
      </c>
    </row>
    <row r="330" spans="1:5" ht="35.25" customHeight="1">
      <c r="A330" s="172" t="s">
        <v>871</v>
      </c>
      <c r="B330" s="220" t="s">
        <v>353</v>
      </c>
      <c r="C330" s="220" t="s">
        <v>870</v>
      </c>
      <c r="D330" s="220"/>
      <c r="E330" s="284">
        <f>E331+E332</f>
        <v>10380000</v>
      </c>
    </row>
    <row r="331" spans="1:5" ht="31.5">
      <c r="A331" s="172" t="s">
        <v>466</v>
      </c>
      <c r="B331" s="220" t="s">
        <v>353</v>
      </c>
      <c r="C331" s="220" t="s">
        <v>870</v>
      </c>
      <c r="D331" s="220" t="s">
        <v>467</v>
      </c>
      <c r="E331" s="284">
        <v>10336804</v>
      </c>
    </row>
    <row r="332" spans="1:5" ht="15.75">
      <c r="A332" s="172" t="s">
        <v>461</v>
      </c>
      <c r="B332" s="220" t="s">
        <v>353</v>
      </c>
      <c r="C332" s="220" t="s">
        <v>870</v>
      </c>
      <c r="D332" s="220" t="s">
        <v>462</v>
      </c>
      <c r="E332" s="284">
        <v>43196</v>
      </c>
    </row>
    <row r="333" spans="1:5" ht="31.5">
      <c r="A333" s="172" t="s">
        <v>2</v>
      </c>
      <c r="B333" s="220" t="s">
        <v>353</v>
      </c>
      <c r="C333" s="220" t="s">
        <v>211</v>
      </c>
      <c r="D333" s="220"/>
      <c r="E333" s="284">
        <f>E334</f>
        <v>43531300</v>
      </c>
    </row>
    <row r="334" spans="1:5" ht="31.5">
      <c r="A334" s="172" t="s">
        <v>4</v>
      </c>
      <c r="B334" s="220" t="s">
        <v>353</v>
      </c>
      <c r="C334" s="220" t="s">
        <v>217</v>
      </c>
      <c r="D334" s="220"/>
      <c r="E334" s="284">
        <f>E337+E335</f>
        <v>43531300</v>
      </c>
    </row>
    <row r="335" spans="1:5" ht="47.25">
      <c r="A335" s="172" t="s">
        <v>566</v>
      </c>
      <c r="B335" s="220" t="s">
        <v>353</v>
      </c>
      <c r="C335" s="220" t="s">
        <v>42</v>
      </c>
      <c r="D335" s="220"/>
      <c r="E335" s="284">
        <f>E336</f>
        <v>10874300</v>
      </c>
    </row>
    <row r="336" spans="1:5" ht="31.5">
      <c r="A336" s="172" t="s">
        <v>466</v>
      </c>
      <c r="B336" s="220" t="s">
        <v>353</v>
      </c>
      <c r="C336" s="220" t="s">
        <v>42</v>
      </c>
      <c r="D336" s="220" t="s">
        <v>467</v>
      </c>
      <c r="E336" s="284">
        <v>10874300</v>
      </c>
    </row>
    <row r="337" spans="1:5" ht="15.75">
      <c r="A337" s="172" t="s">
        <v>169</v>
      </c>
      <c r="B337" s="220" t="s">
        <v>353</v>
      </c>
      <c r="C337" s="220" t="s">
        <v>218</v>
      </c>
      <c r="D337" s="220"/>
      <c r="E337" s="284">
        <f>E338</f>
        <v>32657000</v>
      </c>
    </row>
    <row r="338" spans="1:5" ht="31.5">
      <c r="A338" s="172" t="s">
        <v>466</v>
      </c>
      <c r="B338" s="220" t="s">
        <v>353</v>
      </c>
      <c r="C338" s="220" t="s">
        <v>218</v>
      </c>
      <c r="D338" s="220" t="s">
        <v>467</v>
      </c>
      <c r="E338" s="284">
        <v>32657000</v>
      </c>
    </row>
    <row r="339" spans="1:5" ht="15.75">
      <c r="A339" s="172" t="s">
        <v>339</v>
      </c>
      <c r="B339" s="220" t="s">
        <v>20</v>
      </c>
      <c r="C339" s="220"/>
      <c r="D339" s="220"/>
      <c r="E339" s="284">
        <f>E340+E350</f>
        <v>28337381.18</v>
      </c>
    </row>
    <row r="340" spans="1:5" ht="47.25">
      <c r="A340" s="172" t="s">
        <v>99</v>
      </c>
      <c r="B340" s="220" t="s">
        <v>20</v>
      </c>
      <c r="C340" s="220" t="s">
        <v>67</v>
      </c>
      <c r="D340" s="220"/>
      <c r="E340" s="284">
        <f>E341</f>
        <v>14391381.18</v>
      </c>
    </row>
    <row r="341" spans="1:5" ht="47.25">
      <c r="A341" s="172" t="s">
        <v>300</v>
      </c>
      <c r="B341" s="220" t="s">
        <v>20</v>
      </c>
      <c r="C341" s="220" t="s">
        <v>186</v>
      </c>
      <c r="D341" s="220"/>
      <c r="E341" s="284">
        <f>E342+E347+E345</f>
        <v>14391381.18</v>
      </c>
    </row>
    <row r="342" spans="1:5" ht="15.75">
      <c r="A342" s="172" t="s">
        <v>423</v>
      </c>
      <c r="B342" s="220" t="s">
        <v>20</v>
      </c>
      <c r="C342" s="220" t="s">
        <v>57</v>
      </c>
      <c r="D342" s="220"/>
      <c r="E342" s="284">
        <f>E343+E344</f>
        <v>2150000</v>
      </c>
    </row>
    <row r="343" spans="1:5" ht="31.5">
      <c r="A343" s="172" t="s">
        <v>485</v>
      </c>
      <c r="B343" s="220" t="s">
        <v>20</v>
      </c>
      <c r="C343" s="220" t="s">
        <v>57</v>
      </c>
      <c r="D343" s="220" t="s">
        <v>460</v>
      </c>
      <c r="E343" s="284">
        <v>550000</v>
      </c>
    </row>
    <row r="344" spans="1:5" ht="31.5">
      <c r="A344" s="172" t="s">
        <v>466</v>
      </c>
      <c r="B344" s="220" t="s">
        <v>20</v>
      </c>
      <c r="C344" s="220" t="s">
        <v>57</v>
      </c>
      <c r="D344" s="220" t="s">
        <v>467</v>
      </c>
      <c r="E344" s="284">
        <v>1600000</v>
      </c>
    </row>
    <row r="345" spans="1:5" ht="15.75">
      <c r="A345" s="172" t="s">
        <v>815</v>
      </c>
      <c r="B345" s="220" t="s">
        <v>20</v>
      </c>
      <c r="C345" s="220" t="s">
        <v>816</v>
      </c>
      <c r="D345" s="220"/>
      <c r="E345" s="284">
        <f>E346</f>
        <v>1350000</v>
      </c>
    </row>
    <row r="346" spans="1:5" ht="31.5">
      <c r="A346" s="172" t="s">
        <v>466</v>
      </c>
      <c r="B346" s="220" t="s">
        <v>20</v>
      </c>
      <c r="C346" s="220" t="s">
        <v>816</v>
      </c>
      <c r="D346" s="220" t="s">
        <v>467</v>
      </c>
      <c r="E346" s="284">
        <v>1350000</v>
      </c>
    </row>
    <row r="347" spans="1:5" ht="94.5">
      <c r="A347" s="172" t="s">
        <v>706</v>
      </c>
      <c r="B347" s="220" t="s">
        <v>20</v>
      </c>
      <c r="C347" s="220" t="s">
        <v>58</v>
      </c>
      <c r="D347" s="220"/>
      <c r="E347" s="284">
        <f>E348+E349</f>
        <v>10891381.18</v>
      </c>
    </row>
    <row r="348" spans="1:5" ht="21" customHeight="1">
      <c r="A348" s="172" t="s">
        <v>471</v>
      </c>
      <c r="B348" s="220" t="s">
        <v>20</v>
      </c>
      <c r="C348" s="220" t="s">
        <v>58</v>
      </c>
      <c r="D348" s="220" t="s">
        <v>470</v>
      </c>
      <c r="E348" s="284">
        <v>4386158.68</v>
      </c>
    </row>
    <row r="349" spans="1:5" ht="31.5">
      <c r="A349" s="172" t="s">
        <v>466</v>
      </c>
      <c r="B349" s="220" t="s">
        <v>20</v>
      </c>
      <c r="C349" s="220" t="s">
        <v>58</v>
      </c>
      <c r="D349" s="220" t="s">
        <v>467</v>
      </c>
      <c r="E349" s="284">
        <v>6505222.5</v>
      </c>
    </row>
    <row r="350" spans="1:5" ht="51.75" customHeight="1">
      <c r="A350" s="172" t="s">
        <v>199</v>
      </c>
      <c r="B350" s="220" t="s">
        <v>20</v>
      </c>
      <c r="C350" s="220" t="s">
        <v>200</v>
      </c>
      <c r="D350" s="220"/>
      <c r="E350" s="284">
        <f>E351</f>
        <v>13946000</v>
      </c>
    </row>
    <row r="351" spans="1:5" ht="36" customHeight="1">
      <c r="A351" s="172" t="s">
        <v>201</v>
      </c>
      <c r="B351" s="220" t="s">
        <v>20</v>
      </c>
      <c r="C351" s="220" t="s">
        <v>202</v>
      </c>
      <c r="D351" s="220"/>
      <c r="E351" s="284">
        <f>E352</f>
        <v>13946000</v>
      </c>
    </row>
    <row r="352" spans="1:5" ht="15.75">
      <c r="A352" s="172" t="s">
        <v>472</v>
      </c>
      <c r="B352" s="220" t="s">
        <v>20</v>
      </c>
      <c r="C352" s="220" t="s">
        <v>203</v>
      </c>
      <c r="D352" s="220"/>
      <c r="E352" s="284">
        <f>E353</f>
        <v>13946000</v>
      </c>
    </row>
    <row r="353" spans="1:5" ht="31.5">
      <c r="A353" s="172" t="s">
        <v>466</v>
      </c>
      <c r="B353" s="220" t="s">
        <v>20</v>
      </c>
      <c r="C353" s="220" t="s">
        <v>203</v>
      </c>
      <c r="D353" s="220" t="s">
        <v>467</v>
      </c>
      <c r="E353" s="284">
        <v>13946000</v>
      </c>
    </row>
    <row r="354" spans="1:5" ht="15.75">
      <c r="A354" s="172" t="s">
        <v>21</v>
      </c>
      <c r="B354" s="220" t="s">
        <v>22</v>
      </c>
      <c r="C354" s="220"/>
      <c r="D354" s="220"/>
      <c r="E354" s="284">
        <f>E355</f>
        <v>41143700</v>
      </c>
    </row>
    <row r="355" spans="1:5" ht="47.25">
      <c r="A355" s="172" t="s">
        <v>99</v>
      </c>
      <c r="B355" s="220" t="s">
        <v>22</v>
      </c>
      <c r="C355" s="220" t="s">
        <v>67</v>
      </c>
      <c r="D355" s="220"/>
      <c r="E355" s="284">
        <f>E356+E361</f>
        <v>41143700</v>
      </c>
    </row>
    <row r="356" spans="1:5" ht="31.5">
      <c r="A356" s="172" t="s">
        <v>189</v>
      </c>
      <c r="B356" s="220" t="s">
        <v>22</v>
      </c>
      <c r="C356" s="220" t="s">
        <v>188</v>
      </c>
      <c r="D356" s="220"/>
      <c r="E356" s="284">
        <f>E357</f>
        <v>2500000</v>
      </c>
    </row>
    <row r="357" spans="1:5" ht="15.75">
      <c r="A357" s="172" t="s">
        <v>170</v>
      </c>
      <c r="B357" s="220" t="s">
        <v>22</v>
      </c>
      <c r="C357" s="220" t="s">
        <v>60</v>
      </c>
      <c r="D357" s="220"/>
      <c r="E357" s="284">
        <f>E358+E359+E360</f>
        <v>2500000</v>
      </c>
    </row>
    <row r="358" spans="1:5" ht="63">
      <c r="A358" s="172" t="s">
        <v>458</v>
      </c>
      <c r="B358" s="220" t="s">
        <v>22</v>
      </c>
      <c r="C358" s="220" t="s">
        <v>60</v>
      </c>
      <c r="D358" s="220" t="s">
        <v>459</v>
      </c>
      <c r="E358" s="284">
        <v>1340000</v>
      </c>
    </row>
    <row r="359" spans="1:5" ht="31.5">
      <c r="A359" s="172" t="s">
        <v>485</v>
      </c>
      <c r="B359" s="220" t="s">
        <v>22</v>
      </c>
      <c r="C359" s="220" t="s">
        <v>60</v>
      </c>
      <c r="D359" s="220" t="s">
        <v>460</v>
      </c>
      <c r="E359" s="284">
        <v>890000</v>
      </c>
    </row>
    <row r="360" spans="1:5" ht="31.5">
      <c r="A360" s="172" t="s">
        <v>466</v>
      </c>
      <c r="B360" s="220" t="s">
        <v>22</v>
      </c>
      <c r="C360" s="220" t="s">
        <v>60</v>
      </c>
      <c r="D360" s="220" t="s">
        <v>467</v>
      </c>
      <c r="E360" s="284">
        <v>270000</v>
      </c>
    </row>
    <row r="361" spans="1:5" ht="36" customHeight="1">
      <c r="A361" s="172" t="s">
        <v>192</v>
      </c>
      <c r="B361" s="220" t="s">
        <v>22</v>
      </c>
      <c r="C361" s="220" t="s">
        <v>190</v>
      </c>
      <c r="D361" s="220"/>
      <c r="E361" s="284">
        <f>E364+E362</f>
        <v>38643700</v>
      </c>
    </row>
    <row r="362" spans="1:5" ht="47.25">
      <c r="A362" s="172" t="s">
        <v>1161</v>
      </c>
      <c r="B362" s="220" t="s">
        <v>22</v>
      </c>
      <c r="C362" s="220" t="s">
        <v>1354</v>
      </c>
      <c r="D362" s="220"/>
      <c r="E362" s="284">
        <f>E363</f>
        <v>15000</v>
      </c>
    </row>
    <row r="363" spans="1:5" ht="31.5">
      <c r="A363" s="172" t="s">
        <v>485</v>
      </c>
      <c r="B363" s="220" t="s">
        <v>22</v>
      </c>
      <c r="C363" s="220" t="s">
        <v>1354</v>
      </c>
      <c r="D363" s="220" t="s">
        <v>460</v>
      </c>
      <c r="E363" s="284">
        <v>15000</v>
      </c>
    </row>
    <row r="364" spans="1:5" ht="66" customHeight="1">
      <c r="A364" s="172" t="s">
        <v>422</v>
      </c>
      <c r="B364" s="220" t="s">
        <v>22</v>
      </c>
      <c r="C364" s="220" t="s">
        <v>61</v>
      </c>
      <c r="D364" s="220"/>
      <c r="E364" s="284">
        <f>E365+E366+E367</f>
        <v>38628700</v>
      </c>
    </row>
    <row r="365" spans="1:5" ht="63">
      <c r="A365" s="172" t="s">
        <v>458</v>
      </c>
      <c r="B365" s="220" t="s">
        <v>22</v>
      </c>
      <c r="C365" s="220" t="s">
        <v>61</v>
      </c>
      <c r="D365" s="220" t="s">
        <v>459</v>
      </c>
      <c r="E365" s="284">
        <v>31864700</v>
      </c>
    </row>
    <row r="366" spans="1:5" ht="31.5">
      <c r="A366" s="172" t="s">
        <v>485</v>
      </c>
      <c r="B366" s="220" t="s">
        <v>22</v>
      </c>
      <c r="C366" s="220" t="s">
        <v>61</v>
      </c>
      <c r="D366" s="220" t="s">
        <v>460</v>
      </c>
      <c r="E366" s="284">
        <v>6597000</v>
      </c>
    </row>
    <row r="367" spans="1:5" ht="15.75">
      <c r="A367" s="172" t="s">
        <v>461</v>
      </c>
      <c r="B367" s="220" t="s">
        <v>22</v>
      </c>
      <c r="C367" s="220" t="s">
        <v>61</v>
      </c>
      <c r="D367" s="220" t="s">
        <v>462</v>
      </c>
      <c r="E367" s="284">
        <v>167000</v>
      </c>
    </row>
    <row r="368" spans="1:5" ht="15.75">
      <c r="A368" s="210" t="s">
        <v>165</v>
      </c>
      <c r="B368" s="218" t="s">
        <v>383</v>
      </c>
      <c r="C368" s="218"/>
      <c r="D368" s="218"/>
      <c r="E368" s="290">
        <f>E369</f>
        <v>107843159.09</v>
      </c>
    </row>
    <row r="369" spans="1:5" ht="15.75">
      <c r="A369" s="172" t="s">
        <v>23</v>
      </c>
      <c r="B369" s="220" t="s">
        <v>384</v>
      </c>
      <c r="C369" s="220"/>
      <c r="D369" s="220"/>
      <c r="E369" s="284">
        <f>E370+E392</f>
        <v>107843159.09</v>
      </c>
    </row>
    <row r="370" spans="1:5" ht="31.5">
      <c r="A370" s="172" t="s">
        <v>2</v>
      </c>
      <c r="B370" s="220" t="s">
        <v>384</v>
      </c>
      <c r="C370" s="220" t="s">
        <v>211</v>
      </c>
      <c r="D370" s="220"/>
      <c r="E370" s="284">
        <f>E371+E389</f>
        <v>107624759.09</v>
      </c>
    </row>
    <row r="371" spans="1:5" ht="47.25">
      <c r="A371" s="172" t="s">
        <v>213</v>
      </c>
      <c r="B371" s="220" t="s">
        <v>384</v>
      </c>
      <c r="C371" s="220" t="s">
        <v>212</v>
      </c>
      <c r="D371" s="220"/>
      <c r="E371" s="284">
        <f>E379+E384+E386+E374+E376+E382+E372</f>
        <v>106686759.09</v>
      </c>
    </row>
    <row r="372" spans="1:5" ht="15.75">
      <c r="A372" s="172" t="s">
        <v>1422</v>
      </c>
      <c r="B372" s="220" t="s">
        <v>384</v>
      </c>
      <c r="C372" s="220" t="s">
        <v>1423</v>
      </c>
      <c r="D372" s="220"/>
      <c r="E372" s="284">
        <f>E373</f>
        <v>437859.09</v>
      </c>
    </row>
    <row r="373" spans="1:5" ht="31.5">
      <c r="A373" s="172" t="s">
        <v>466</v>
      </c>
      <c r="B373" s="220" t="s">
        <v>384</v>
      </c>
      <c r="C373" s="220" t="s">
        <v>1423</v>
      </c>
      <c r="D373" s="220" t="s">
        <v>467</v>
      </c>
      <c r="E373" s="360">
        <v>437859.09</v>
      </c>
    </row>
    <row r="374" spans="1:5" ht="47.25">
      <c r="A374" s="172" t="s">
        <v>704</v>
      </c>
      <c r="B374" s="220" t="s">
        <v>384</v>
      </c>
      <c r="C374" s="220" t="s">
        <v>515</v>
      </c>
      <c r="D374" s="220"/>
      <c r="E374" s="284">
        <f>E375</f>
        <v>711000</v>
      </c>
    </row>
    <row r="375" spans="1:5" ht="31.5">
      <c r="A375" s="172" t="s">
        <v>466</v>
      </c>
      <c r="B375" s="220" t="s">
        <v>384</v>
      </c>
      <c r="C375" s="220" t="s">
        <v>515</v>
      </c>
      <c r="D375" s="220" t="s">
        <v>467</v>
      </c>
      <c r="E375" s="284">
        <v>711000</v>
      </c>
    </row>
    <row r="376" spans="1:5" ht="81" customHeight="1">
      <c r="A376" s="172" t="s">
        <v>567</v>
      </c>
      <c r="B376" s="220" t="s">
        <v>384</v>
      </c>
      <c r="C376" s="220" t="s">
        <v>43</v>
      </c>
      <c r="D376" s="220"/>
      <c r="E376" s="284">
        <f>E378+E377</f>
        <v>29765300</v>
      </c>
    </row>
    <row r="377" spans="1:5" ht="15.75">
      <c r="A377" s="172" t="s">
        <v>361</v>
      </c>
      <c r="B377" s="220" t="s">
        <v>384</v>
      </c>
      <c r="C377" s="220" t="s">
        <v>43</v>
      </c>
      <c r="D377" s="220" t="s">
        <v>469</v>
      </c>
      <c r="E377" s="284">
        <v>8932500</v>
      </c>
    </row>
    <row r="378" spans="1:5" ht="31.5">
      <c r="A378" s="172" t="s">
        <v>466</v>
      </c>
      <c r="B378" s="220" t="s">
        <v>384</v>
      </c>
      <c r="C378" s="220" t="s">
        <v>43</v>
      </c>
      <c r="D378" s="220" t="s">
        <v>467</v>
      </c>
      <c r="E378" s="284">
        <v>20832800</v>
      </c>
    </row>
    <row r="379" spans="1:5" ht="18.75" customHeight="1">
      <c r="A379" s="172" t="s">
        <v>482</v>
      </c>
      <c r="B379" s="220" t="s">
        <v>384</v>
      </c>
      <c r="C379" s="220" t="s">
        <v>214</v>
      </c>
      <c r="D379" s="220"/>
      <c r="E379" s="284">
        <f>E381+E380</f>
        <v>47313000</v>
      </c>
    </row>
    <row r="380" spans="1:5" ht="15.75">
      <c r="A380" s="172" t="s">
        <v>361</v>
      </c>
      <c r="B380" s="220" t="s">
        <v>384</v>
      </c>
      <c r="C380" s="220" t="s">
        <v>214</v>
      </c>
      <c r="D380" s="220" t="s">
        <v>469</v>
      </c>
      <c r="E380" s="284">
        <v>6957000</v>
      </c>
    </row>
    <row r="381" spans="1:5" ht="31.5">
      <c r="A381" s="172" t="s">
        <v>466</v>
      </c>
      <c r="B381" s="220" t="s">
        <v>384</v>
      </c>
      <c r="C381" s="220" t="s">
        <v>214</v>
      </c>
      <c r="D381" s="220" t="s">
        <v>467</v>
      </c>
      <c r="E381" s="284">
        <v>40356000</v>
      </c>
    </row>
    <row r="382" spans="1:5" ht="15.75">
      <c r="A382" s="172" t="s">
        <v>1262</v>
      </c>
      <c r="B382" s="220" t="s">
        <v>384</v>
      </c>
      <c r="C382" s="220" t="s">
        <v>1263</v>
      </c>
      <c r="D382" s="220"/>
      <c r="E382" s="284">
        <f>E383</f>
        <v>657000</v>
      </c>
    </row>
    <row r="383" spans="1:5" ht="15.75">
      <c r="A383" s="172" t="s">
        <v>361</v>
      </c>
      <c r="B383" s="220" t="s">
        <v>384</v>
      </c>
      <c r="C383" s="220" t="s">
        <v>1263</v>
      </c>
      <c r="D383" s="220" t="s">
        <v>469</v>
      </c>
      <c r="E383" s="284">
        <v>657000</v>
      </c>
    </row>
    <row r="384" spans="1:5" ht="15.75">
      <c r="A384" s="172" t="s">
        <v>392</v>
      </c>
      <c r="B384" s="220" t="s">
        <v>384</v>
      </c>
      <c r="C384" s="220" t="s">
        <v>215</v>
      </c>
      <c r="D384" s="220"/>
      <c r="E384" s="284">
        <f>E385</f>
        <v>27421000</v>
      </c>
    </row>
    <row r="385" spans="1:5" ht="31.5">
      <c r="A385" s="172" t="s">
        <v>466</v>
      </c>
      <c r="B385" s="220" t="s">
        <v>384</v>
      </c>
      <c r="C385" s="220" t="s">
        <v>215</v>
      </c>
      <c r="D385" s="220" t="s">
        <v>467</v>
      </c>
      <c r="E385" s="284">
        <v>27421000</v>
      </c>
    </row>
    <row r="386" spans="1:5" ht="15.75">
      <c r="A386" s="172" t="s">
        <v>483</v>
      </c>
      <c r="B386" s="220" t="s">
        <v>384</v>
      </c>
      <c r="C386" s="220" t="s">
        <v>216</v>
      </c>
      <c r="D386" s="220"/>
      <c r="E386" s="284">
        <f>E387+E388</f>
        <v>381600</v>
      </c>
    </row>
    <row r="387" spans="1:5" ht="33" customHeight="1">
      <c r="A387" s="172" t="s">
        <v>485</v>
      </c>
      <c r="B387" s="220" t="s">
        <v>384</v>
      </c>
      <c r="C387" s="220" t="s">
        <v>216</v>
      </c>
      <c r="D387" s="220" t="s">
        <v>460</v>
      </c>
      <c r="E387" s="284">
        <v>150000</v>
      </c>
    </row>
    <row r="388" spans="1:5" ht="33" customHeight="1">
      <c r="A388" s="172" t="s">
        <v>466</v>
      </c>
      <c r="B388" s="220" t="s">
        <v>384</v>
      </c>
      <c r="C388" s="220" t="s">
        <v>216</v>
      </c>
      <c r="D388" s="220" t="s">
        <v>467</v>
      </c>
      <c r="E388" s="284">
        <v>231600</v>
      </c>
    </row>
    <row r="389" spans="1:5" ht="81.75" customHeight="1">
      <c r="A389" s="172" t="s">
        <v>69</v>
      </c>
      <c r="B389" s="220" t="s">
        <v>384</v>
      </c>
      <c r="C389" s="220" t="s">
        <v>746</v>
      </c>
      <c r="D389" s="220"/>
      <c r="E389" s="284">
        <f>E390</f>
        <v>938000</v>
      </c>
    </row>
    <row r="390" spans="1:5" ht="66.75" customHeight="1">
      <c r="A390" s="172" t="s">
        <v>543</v>
      </c>
      <c r="B390" s="220" t="s">
        <v>384</v>
      </c>
      <c r="C390" s="220" t="s">
        <v>747</v>
      </c>
      <c r="D390" s="220"/>
      <c r="E390" s="284">
        <f>E391</f>
        <v>938000</v>
      </c>
    </row>
    <row r="391" spans="1:5" ht="31.5">
      <c r="A391" s="172" t="s">
        <v>466</v>
      </c>
      <c r="B391" s="220" t="s">
        <v>384</v>
      </c>
      <c r="C391" s="220" t="s">
        <v>747</v>
      </c>
      <c r="D391" s="220" t="s">
        <v>467</v>
      </c>
      <c r="E391" s="284">
        <v>938000</v>
      </c>
    </row>
    <row r="392" spans="1:5" ht="47.25">
      <c r="A392" s="172" t="s">
        <v>766</v>
      </c>
      <c r="B392" s="220" t="s">
        <v>384</v>
      </c>
      <c r="C392" s="220" t="s">
        <v>755</v>
      </c>
      <c r="D392" s="220"/>
      <c r="E392" s="284">
        <f>E393</f>
        <v>218400</v>
      </c>
    </row>
    <row r="393" spans="1:5" ht="48.75" customHeight="1">
      <c r="A393" s="172" t="s">
        <v>761</v>
      </c>
      <c r="B393" s="220" t="s">
        <v>384</v>
      </c>
      <c r="C393" s="220" t="s">
        <v>762</v>
      </c>
      <c r="D393" s="220"/>
      <c r="E393" s="284">
        <f>E394</f>
        <v>218400</v>
      </c>
    </row>
    <row r="394" spans="1:5" ht="31.5">
      <c r="A394" s="172" t="s">
        <v>763</v>
      </c>
      <c r="B394" s="220" t="s">
        <v>384</v>
      </c>
      <c r="C394" s="220" t="s">
        <v>764</v>
      </c>
      <c r="D394" s="220"/>
      <c r="E394" s="284">
        <f>E395</f>
        <v>218400</v>
      </c>
    </row>
    <row r="395" spans="1:5" ht="15.75">
      <c r="A395" s="172" t="s">
        <v>483</v>
      </c>
      <c r="B395" s="220" t="s">
        <v>384</v>
      </c>
      <c r="C395" s="220" t="s">
        <v>765</v>
      </c>
      <c r="D395" s="220"/>
      <c r="E395" s="284">
        <f>E396+E397</f>
        <v>218400</v>
      </c>
    </row>
    <row r="396" spans="1:5" ht="31.5">
      <c r="A396" s="172" t="s">
        <v>485</v>
      </c>
      <c r="B396" s="220" t="s">
        <v>384</v>
      </c>
      <c r="C396" s="220" t="s">
        <v>765</v>
      </c>
      <c r="D396" s="220" t="s">
        <v>460</v>
      </c>
      <c r="E396" s="284">
        <v>118400</v>
      </c>
    </row>
    <row r="397" spans="1:5" ht="21.75" customHeight="1">
      <c r="A397" s="172" t="s">
        <v>471</v>
      </c>
      <c r="B397" s="220" t="s">
        <v>384</v>
      </c>
      <c r="C397" s="220" t="s">
        <v>765</v>
      </c>
      <c r="D397" s="220" t="s">
        <v>470</v>
      </c>
      <c r="E397" s="284">
        <v>100000</v>
      </c>
    </row>
    <row r="398" spans="1:5" s="219" customFormat="1" ht="15.75">
      <c r="A398" s="210" t="s">
        <v>388</v>
      </c>
      <c r="B398" s="218" t="s">
        <v>25</v>
      </c>
      <c r="C398" s="218"/>
      <c r="D398" s="218"/>
      <c r="E398" s="290">
        <f>E404+E413+E399</f>
        <v>124863000.49</v>
      </c>
    </row>
    <row r="399" spans="1:5" s="219" customFormat="1" ht="15.75">
      <c r="A399" s="172" t="s">
        <v>125</v>
      </c>
      <c r="B399" s="220" t="s">
        <v>124</v>
      </c>
      <c r="C399" s="221"/>
      <c r="D399" s="221"/>
      <c r="E399" s="284">
        <f>E400</f>
        <v>1469257.8</v>
      </c>
    </row>
    <row r="400" spans="1:5" s="219" customFormat="1" ht="47.25">
      <c r="A400" s="172" t="s">
        <v>108</v>
      </c>
      <c r="B400" s="220" t="s">
        <v>124</v>
      </c>
      <c r="C400" s="220" t="s">
        <v>224</v>
      </c>
      <c r="D400" s="221"/>
      <c r="E400" s="284">
        <f>E401</f>
        <v>1469257.8</v>
      </c>
    </row>
    <row r="401" spans="1:5" s="219" customFormat="1" ht="31.5">
      <c r="A401" s="172" t="s">
        <v>742</v>
      </c>
      <c r="B401" s="220" t="s">
        <v>124</v>
      </c>
      <c r="C401" s="220" t="s">
        <v>696</v>
      </c>
      <c r="D401" s="220"/>
      <c r="E401" s="284">
        <f>E402</f>
        <v>1469257.8</v>
      </c>
    </row>
    <row r="402" spans="1:5" ht="16.5" customHeight="1">
      <c r="A402" s="172" t="s">
        <v>113</v>
      </c>
      <c r="B402" s="220" t="s">
        <v>124</v>
      </c>
      <c r="C402" s="220" t="s">
        <v>743</v>
      </c>
      <c r="D402" s="220"/>
      <c r="E402" s="284">
        <f>E403</f>
        <v>1469257.8</v>
      </c>
    </row>
    <row r="403" spans="1:5" ht="16.5" customHeight="1">
      <c r="A403" s="172" t="s">
        <v>471</v>
      </c>
      <c r="B403" s="220" t="s">
        <v>124</v>
      </c>
      <c r="C403" s="220" t="s">
        <v>743</v>
      </c>
      <c r="D403" s="220" t="s">
        <v>470</v>
      </c>
      <c r="E403" s="284">
        <v>1469257.8</v>
      </c>
    </row>
    <row r="404" spans="1:5" ht="20.25" customHeight="1">
      <c r="A404" s="172" t="s">
        <v>27</v>
      </c>
      <c r="B404" s="220" t="s">
        <v>28</v>
      </c>
      <c r="C404" s="220"/>
      <c r="D404" s="220"/>
      <c r="E404" s="284">
        <f>E405+E409</f>
        <v>3585147</v>
      </c>
    </row>
    <row r="405" spans="1:5" ht="63">
      <c r="A405" s="172" t="s">
        <v>236</v>
      </c>
      <c r="B405" s="220" t="s">
        <v>28</v>
      </c>
      <c r="C405" s="220" t="s">
        <v>237</v>
      </c>
      <c r="D405" s="220"/>
      <c r="E405" s="284">
        <f>E406</f>
        <v>1334850</v>
      </c>
    </row>
    <row r="406" spans="1:5" ht="47.25">
      <c r="A406" s="172" t="s">
        <v>244</v>
      </c>
      <c r="B406" s="220" t="s">
        <v>28</v>
      </c>
      <c r="C406" s="220" t="s">
        <v>245</v>
      </c>
      <c r="D406" s="220"/>
      <c r="E406" s="284">
        <f>E407</f>
        <v>1334850</v>
      </c>
    </row>
    <row r="407" spans="1:5" ht="82.5" customHeight="1">
      <c r="A407" s="172" t="s">
        <v>689</v>
      </c>
      <c r="B407" s="220" t="s">
        <v>28</v>
      </c>
      <c r="C407" s="220" t="s">
        <v>690</v>
      </c>
      <c r="D407" s="220"/>
      <c r="E407" s="284">
        <f>E408</f>
        <v>1334850</v>
      </c>
    </row>
    <row r="408" spans="1:5" ht="31.5">
      <c r="A408" s="172" t="s">
        <v>164</v>
      </c>
      <c r="B408" s="220" t="s">
        <v>28</v>
      </c>
      <c r="C408" s="220" t="s">
        <v>690</v>
      </c>
      <c r="D408" s="220" t="s">
        <v>473</v>
      </c>
      <c r="E408" s="284">
        <v>1334850</v>
      </c>
    </row>
    <row r="409" spans="1:5" ht="47.25">
      <c r="A409" s="172" t="s">
        <v>1338</v>
      </c>
      <c r="B409" s="220" t="s">
        <v>28</v>
      </c>
      <c r="C409" s="220" t="s">
        <v>1339</v>
      </c>
      <c r="D409" s="220"/>
      <c r="E409" s="284">
        <f>E410</f>
        <v>2250297</v>
      </c>
    </row>
    <row r="410" spans="1:5" ht="47.25">
      <c r="A410" s="172" t="s">
        <v>1355</v>
      </c>
      <c r="B410" s="220" t="s">
        <v>28</v>
      </c>
      <c r="C410" s="220" t="s">
        <v>1356</v>
      </c>
      <c r="D410" s="220"/>
      <c r="E410" s="284">
        <f>E411</f>
        <v>2250297</v>
      </c>
    </row>
    <row r="411" spans="1:5" ht="31.5">
      <c r="A411" s="172" t="s">
        <v>512</v>
      </c>
      <c r="B411" s="220" t="s">
        <v>28</v>
      </c>
      <c r="C411" s="220" t="s">
        <v>1357</v>
      </c>
      <c r="D411" s="220"/>
      <c r="E411" s="284">
        <f>E412</f>
        <v>2250297</v>
      </c>
    </row>
    <row r="412" spans="1:5" ht="17.25" customHeight="1">
      <c r="A412" s="172" t="s">
        <v>471</v>
      </c>
      <c r="B412" s="220" t="s">
        <v>28</v>
      </c>
      <c r="C412" s="220" t="s">
        <v>1357</v>
      </c>
      <c r="D412" s="220" t="s">
        <v>470</v>
      </c>
      <c r="E412" s="284">
        <v>2250297</v>
      </c>
    </row>
    <row r="413" spans="1:5" ht="15.75">
      <c r="A413" s="172" t="s">
        <v>421</v>
      </c>
      <c r="B413" s="220" t="s">
        <v>29</v>
      </c>
      <c r="C413" s="220"/>
      <c r="D413" s="217"/>
      <c r="E413" s="284">
        <f>E414+E434</f>
        <v>119808595.69</v>
      </c>
    </row>
    <row r="414" spans="1:5" ht="47.25">
      <c r="A414" s="172" t="s">
        <v>99</v>
      </c>
      <c r="B414" s="220" t="s">
        <v>29</v>
      </c>
      <c r="C414" s="220" t="s">
        <v>67</v>
      </c>
      <c r="D414" s="217"/>
      <c r="E414" s="284">
        <f>E418+E429+E415</f>
        <v>81569480.63</v>
      </c>
    </row>
    <row r="415" spans="1:5" ht="36" customHeight="1">
      <c r="A415" s="172" t="s">
        <v>300</v>
      </c>
      <c r="B415" s="220" t="s">
        <v>29</v>
      </c>
      <c r="C415" s="220" t="s">
        <v>186</v>
      </c>
      <c r="D415" s="217"/>
      <c r="E415" s="284">
        <f>E416</f>
        <v>3183667.2</v>
      </c>
    </row>
    <row r="416" spans="1:5" ht="78.75">
      <c r="A416" s="172" t="s">
        <v>705</v>
      </c>
      <c r="B416" s="220" t="s">
        <v>29</v>
      </c>
      <c r="C416" s="220" t="s">
        <v>59</v>
      </c>
      <c r="D416" s="220"/>
      <c r="E416" s="284">
        <f>E417</f>
        <v>3183667.2</v>
      </c>
    </row>
    <row r="417" spans="1:5" ht="18.75" customHeight="1">
      <c r="A417" s="172" t="s">
        <v>471</v>
      </c>
      <c r="B417" s="220" t="s">
        <v>29</v>
      </c>
      <c r="C417" s="220" t="s">
        <v>59</v>
      </c>
      <c r="D417" s="220" t="s">
        <v>470</v>
      </c>
      <c r="E417" s="284">
        <v>3183667.2</v>
      </c>
    </row>
    <row r="418" spans="1:5" ht="51.75" customHeight="1">
      <c r="A418" s="172" t="s">
        <v>185</v>
      </c>
      <c r="B418" s="220" t="s">
        <v>29</v>
      </c>
      <c r="C418" s="220" t="s">
        <v>191</v>
      </c>
      <c r="D418" s="220"/>
      <c r="E418" s="284">
        <f>E419+E421+E423+E425+E427</f>
        <v>33430957.2</v>
      </c>
    </row>
    <row r="419" spans="1:5" ht="83.25" customHeight="1">
      <c r="A419" s="172" t="s">
        <v>269</v>
      </c>
      <c r="B419" s="220" t="s">
        <v>29</v>
      </c>
      <c r="C419" s="220" t="s">
        <v>62</v>
      </c>
      <c r="D419" s="217"/>
      <c r="E419" s="284">
        <f>E420</f>
        <v>20139500</v>
      </c>
    </row>
    <row r="420" spans="1:5" ht="31.5">
      <c r="A420" s="172" t="s">
        <v>466</v>
      </c>
      <c r="B420" s="220" t="s">
        <v>29</v>
      </c>
      <c r="C420" s="220" t="s">
        <v>62</v>
      </c>
      <c r="D420" s="220" t="s">
        <v>467</v>
      </c>
      <c r="E420" s="284">
        <v>20139500</v>
      </c>
    </row>
    <row r="421" spans="1:5" ht="159" customHeight="1">
      <c r="A421" s="172" t="s">
        <v>731</v>
      </c>
      <c r="B421" s="220" t="s">
        <v>29</v>
      </c>
      <c r="C421" s="220" t="s">
        <v>65</v>
      </c>
      <c r="D421" s="220"/>
      <c r="E421" s="284">
        <f>E422</f>
        <v>280800</v>
      </c>
    </row>
    <row r="422" spans="1:5" ht="15.75">
      <c r="A422" s="172" t="s">
        <v>471</v>
      </c>
      <c r="B422" s="220" t="s">
        <v>29</v>
      </c>
      <c r="C422" s="220" t="s">
        <v>65</v>
      </c>
      <c r="D422" s="220" t="s">
        <v>470</v>
      </c>
      <c r="E422" s="284">
        <v>280800</v>
      </c>
    </row>
    <row r="423" spans="1:5" ht="63">
      <c r="A423" s="172" t="s">
        <v>507</v>
      </c>
      <c r="B423" s="220" t="s">
        <v>29</v>
      </c>
      <c r="C423" s="220" t="s">
        <v>63</v>
      </c>
      <c r="D423" s="220"/>
      <c r="E423" s="284">
        <f>E424</f>
        <v>9478500</v>
      </c>
    </row>
    <row r="424" spans="1:5" ht="31.5">
      <c r="A424" s="172" t="s">
        <v>466</v>
      </c>
      <c r="B424" s="220" t="s">
        <v>29</v>
      </c>
      <c r="C424" s="220" t="s">
        <v>63</v>
      </c>
      <c r="D424" s="220" t="s">
        <v>467</v>
      </c>
      <c r="E424" s="284">
        <v>9478500</v>
      </c>
    </row>
    <row r="425" spans="1:5" ht="78.75">
      <c r="A425" s="172" t="s">
        <v>508</v>
      </c>
      <c r="B425" s="220" t="s">
        <v>29</v>
      </c>
      <c r="C425" s="220" t="s">
        <v>64</v>
      </c>
      <c r="D425" s="220"/>
      <c r="E425" s="284">
        <f>E426</f>
        <v>2929940.2</v>
      </c>
    </row>
    <row r="426" spans="1:5" ht="31.5">
      <c r="A426" s="172" t="s">
        <v>466</v>
      </c>
      <c r="B426" s="220" t="s">
        <v>29</v>
      </c>
      <c r="C426" s="220" t="s">
        <v>64</v>
      </c>
      <c r="D426" s="220" t="s">
        <v>470</v>
      </c>
      <c r="E426" s="284">
        <v>2929940.2</v>
      </c>
    </row>
    <row r="427" spans="1:5" ht="67.5" customHeight="1">
      <c r="A427" s="172" t="s">
        <v>687</v>
      </c>
      <c r="B427" s="220" t="s">
        <v>29</v>
      </c>
      <c r="C427" s="220" t="s">
        <v>686</v>
      </c>
      <c r="D427" s="220"/>
      <c r="E427" s="284">
        <f>E428</f>
        <v>602217</v>
      </c>
    </row>
    <row r="428" spans="1:5" ht="31.5">
      <c r="A428" s="172" t="s">
        <v>466</v>
      </c>
      <c r="B428" s="220" t="s">
        <v>29</v>
      </c>
      <c r="C428" s="220" t="s">
        <v>686</v>
      </c>
      <c r="D428" s="220" t="s">
        <v>467</v>
      </c>
      <c r="E428" s="284">
        <v>602217</v>
      </c>
    </row>
    <row r="429" spans="1:5" ht="47.25">
      <c r="A429" s="172" t="s">
        <v>187</v>
      </c>
      <c r="B429" s="220" t="s">
        <v>29</v>
      </c>
      <c r="C429" s="220" t="s">
        <v>193</v>
      </c>
      <c r="D429" s="220"/>
      <c r="E429" s="284">
        <f>E430+E432</f>
        <v>44954856.23</v>
      </c>
    </row>
    <row r="430" spans="1:5" ht="35.25" customHeight="1">
      <c r="A430" s="172" t="s">
        <v>83</v>
      </c>
      <c r="B430" s="220" t="s">
        <v>29</v>
      </c>
      <c r="C430" s="220" t="s">
        <v>66</v>
      </c>
      <c r="D430" s="220"/>
      <c r="E430" s="284">
        <f>E431</f>
        <v>1359656.23</v>
      </c>
    </row>
    <row r="431" spans="1:5" ht="15.75">
      <c r="A431" s="172" t="s">
        <v>471</v>
      </c>
      <c r="B431" s="220" t="s">
        <v>29</v>
      </c>
      <c r="C431" s="220" t="s">
        <v>66</v>
      </c>
      <c r="D431" s="220" t="s">
        <v>470</v>
      </c>
      <c r="E431" s="284">
        <v>1359656.23</v>
      </c>
    </row>
    <row r="432" spans="1:5" ht="192" customHeight="1">
      <c r="A432" s="172" t="s">
        <v>5</v>
      </c>
      <c r="B432" s="220" t="s">
        <v>29</v>
      </c>
      <c r="C432" s="220" t="s">
        <v>325</v>
      </c>
      <c r="D432" s="217"/>
      <c r="E432" s="284">
        <f>E433</f>
        <v>43595200</v>
      </c>
    </row>
    <row r="433" spans="1:5" ht="15.75">
      <c r="A433" s="172" t="s">
        <v>471</v>
      </c>
      <c r="B433" s="220" t="s">
        <v>29</v>
      </c>
      <c r="C433" s="220" t="s">
        <v>325</v>
      </c>
      <c r="D433" s="220" t="s">
        <v>470</v>
      </c>
      <c r="E433" s="284">
        <v>43595200</v>
      </c>
    </row>
    <row r="434" spans="1:5" ht="64.5" customHeight="1">
      <c r="A434" s="172" t="s">
        <v>236</v>
      </c>
      <c r="B434" s="220" t="s">
        <v>29</v>
      </c>
      <c r="C434" s="220" t="s">
        <v>237</v>
      </c>
      <c r="D434" s="220"/>
      <c r="E434" s="284">
        <f>E435</f>
        <v>38239115.06</v>
      </c>
    </row>
    <row r="435" spans="1:5" ht="50.25" customHeight="1">
      <c r="A435" s="172" t="s">
        <v>244</v>
      </c>
      <c r="B435" s="220" t="s">
        <v>29</v>
      </c>
      <c r="C435" s="220" t="s">
        <v>245</v>
      </c>
      <c r="D435" s="220"/>
      <c r="E435" s="284">
        <f>E440+E442+E438+E436</f>
        <v>38239115.06</v>
      </c>
    </row>
    <row r="436" spans="1:5" ht="15.75">
      <c r="A436" s="172" t="s">
        <v>545</v>
      </c>
      <c r="B436" s="220" t="s">
        <v>29</v>
      </c>
      <c r="C436" s="220" t="s">
        <v>544</v>
      </c>
      <c r="D436" s="220"/>
      <c r="E436" s="284">
        <f>E437</f>
        <v>10339015.06</v>
      </c>
    </row>
    <row r="437" spans="1:5" ht="19.5" customHeight="1">
      <c r="A437" s="172" t="s">
        <v>471</v>
      </c>
      <c r="B437" s="220" t="s">
        <v>29</v>
      </c>
      <c r="C437" s="220" t="s">
        <v>544</v>
      </c>
      <c r="D437" s="220" t="s">
        <v>470</v>
      </c>
      <c r="E437" s="284">
        <v>10339015.06</v>
      </c>
    </row>
    <row r="438" spans="1:5" ht="63">
      <c r="A438" s="172" t="s">
        <v>707</v>
      </c>
      <c r="B438" s="220" t="s">
        <v>29</v>
      </c>
      <c r="C438" s="220" t="s">
        <v>70</v>
      </c>
      <c r="D438" s="220"/>
      <c r="E438" s="284">
        <f>E439</f>
        <v>8284720</v>
      </c>
    </row>
    <row r="439" spans="1:5" ht="31.5">
      <c r="A439" s="172" t="s">
        <v>164</v>
      </c>
      <c r="B439" s="220" t="s">
        <v>29</v>
      </c>
      <c r="C439" s="220" t="s">
        <v>70</v>
      </c>
      <c r="D439" s="220" t="s">
        <v>473</v>
      </c>
      <c r="E439" s="284">
        <v>8284720</v>
      </c>
    </row>
    <row r="440" spans="1:5" ht="78.75">
      <c r="A440" s="172" t="s">
        <v>407</v>
      </c>
      <c r="B440" s="220" t="s">
        <v>29</v>
      </c>
      <c r="C440" s="220" t="s">
        <v>246</v>
      </c>
      <c r="D440" s="220"/>
      <c r="E440" s="284">
        <f>E441</f>
        <v>300000</v>
      </c>
    </row>
    <row r="441" spans="1:5" ht="17.25" customHeight="1">
      <c r="A441" s="172" t="s">
        <v>471</v>
      </c>
      <c r="B441" s="220" t="s">
        <v>29</v>
      </c>
      <c r="C441" s="220" t="s">
        <v>246</v>
      </c>
      <c r="D441" s="220" t="s">
        <v>470</v>
      </c>
      <c r="E441" s="284">
        <v>300000</v>
      </c>
    </row>
    <row r="442" spans="1:5" s="219" customFormat="1" ht="81" customHeight="1">
      <c r="A442" s="172" t="s">
        <v>406</v>
      </c>
      <c r="B442" s="220" t="s">
        <v>29</v>
      </c>
      <c r="C442" s="220" t="s">
        <v>84</v>
      </c>
      <c r="D442" s="220"/>
      <c r="E442" s="284">
        <f>E443</f>
        <v>19315380</v>
      </c>
    </row>
    <row r="443" spans="1:5" ht="31.5">
      <c r="A443" s="172" t="s">
        <v>164</v>
      </c>
      <c r="B443" s="220" t="s">
        <v>29</v>
      </c>
      <c r="C443" s="220" t="s">
        <v>84</v>
      </c>
      <c r="D443" s="220" t="s">
        <v>473</v>
      </c>
      <c r="E443" s="284">
        <v>19315380</v>
      </c>
    </row>
    <row r="444" spans="1:5" ht="15.75">
      <c r="A444" s="210" t="s">
        <v>114</v>
      </c>
      <c r="B444" s="218" t="s">
        <v>30</v>
      </c>
      <c r="C444" s="218"/>
      <c r="D444" s="218"/>
      <c r="E444" s="290">
        <f>E445</f>
        <v>61003267</v>
      </c>
    </row>
    <row r="445" spans="1:5" ht="15.75">
      <c r="A445" s="172" t="s">
        <v>116</v>
      </c>
      <c r="B445" s="220" t="s">
        <v>115</v>
      </c>
      <c r="C445" s="220"/>
      <c r="D445" s="220"/>
      <c r="E445" s="284">
        <f>E446+E453</f>
        <v>61003267</v>
      </c>
    </row>
    <row r="446" spans="1:5" ht="33.75" customHeight="1">
      <c r="A446" s="172" t="s">
        <v>199</v>
      </c>
      <c r="B446" s="220" t="s">
        <v>115</v>
      </c>
      <c r="C446" s="220" t="s">
        <v>200</v>
      </c>
      <c r="D446" s="220"/>
      <c r="E446" s="284">
        <f>E447+E450</f>
        <v>54103267</v>
      </c>
    </row>
    <row r="447" spans="1:5" ht="31.5">
      <c r="A447" s="172" t="s">
        <v>204</v>
      </c>
      <c r="B447" s="220" t="s">
        <v>115</v>
      </c>
      <c r="C447" s="220" t="s">
        <v>205</v>
      </c>
      <c r="D447" s="220"/>
      <c r="E447" s="284">
        <f>E448</f>
        <v>51961827</v>
      </c>
    </row>
    <row r="448" spans="1:5" ht="15.75">
      <c r="A448" s="172" t="s">
        <v>808</v>
      </c>
      <c r="B448" s="220" t="s">
        <v>115</v>
      </c>
      <c r="C448" s="220" t="s">
        <v>807</v>
      </c>
      <c r="D448" s="220"/>
      <c r="E448" s="284">
        <f>E449</f>
        <v>51961827</v>
      </c>
    </row>
    <row r="449" spans="1:5" ht="31.5">
      <c r="A449" s="172" t="s">
        <v>466</v>
      </c>
      <c r="B449" s="220" t="s">
        <v>115</v>
      </c>
      <c r="C449" s="220" t="s">
        <v>807</v>
      </c>
      <c r="D449" s="220" t="s">
        <v>467</v>
      </c>
      <c r="E449" s="284">
        <v>51961827</v>
      </c>
    </row>
    <row r="450" spans="1:5" ht="47.25">
      <c r="A450" s="172" t="s">
        <v>6</v>
      </c>
      <c r="B450" s="220" t="s">
        <v>115</v>
      </c>
      <c r="C450" s="220" t="s">
        <v>206</v>
      </c>
      <c r="D450" s="220"/>
      <c r="E450" s="284">
        <f>E451</f>
        <v>2141440</v>
      </c>
    </row>
    <row r="451" spans="1:5" ht="15.75">
      <c r="A451" s="172" t="s">
        <v>396</v>
      </c>
      <c r="B451" s="220" t="s">
        <v>115</v>
      </c>
      <c r="C451" s="220" t="s">
        <v>207</v>
      </c>
      <c r="D451" s="220"/>
      <c r="E451" s="284">
        <f>E452</f>
        <v>2141440</v>
      </c>
    </row>
    <row r="452" spans="1:5" ht="31.5">
      <c r="A452" s="172" t="s">
        <v>466</v>
      </c>
      <c r="B452" s="220" t="s">
        <v>115</v>
      </c>
      <c r="C452" s="220" t="s">
        <v>207</v>
      </c>
      <c r="D452" s="220" t="s">
        <v>467</v>
      </c>
      <c r="E452" s="284">
        <v>2141440</v>
      </c>
    </row>
    <row r="453" spans="1:5" ht="63">
      <c r="A453" s="172" t="s">
        <v>236</v>
      </c>
      <c r="B453" s="220" t="s">
        <v>115</v>
      </c>
      <c r="C453" s="220" t="s">
        <v>237</v>
      </c>
      <c r="D453" s="220"/>
      <c r="E453" s="284">
        <f>E454</f>
        <v>6900000</v>
      </c>
    </row>
    <row r="454" spans="1:5" ht="66" customHeight="1">
      <c r="A454" s="172" t="s">
        <v>497</v>
      </c>
      <c r="B454" s="220" t="s">
        <v>115</v>
      </c>
      <c r="C454" s="220" t="s">
        <v>239</v>
      </c>
      <c r="D454" s="220"/>
      <c r="E454" s="284">
        <f>E455</f>
        <v>6900000</v>
      </c>
    </row>
    <row r="455" spans="1:5" ht="31.5">
      <c r="A455" s="172" t="s">
        <v>314</v>
      </c>
      <c r="B455" s="220" t="s">
        <v>115</v>
      </c>
      <c r="C455" s="220" t="s">
        <v>315</v>
      </c>
      <c r="D455" s="220"/>
      <c r="E455" s="284">
        <f>E456</f>
        <v>6900000</v>
      </c>
    </row>
    <row r="456" spans="1:5" ht="31.5">
      <c r="A456" s="172" t="s">
        <v>164</v>
      </c>
      <c r="B456" s="220" t="s">
        <v>115</v>
      </c>
      <c r="C456" s="220" t="s">
        <v>315</v>
      </c>
      <c r="D456" s="220" t="s">
        <v>473</v>
      </c>
      <c r="E456" s="284">
        <v>6900000</v>
      </c>
    </row>
    <row r="457" spans="1:5" ht="15.75">
      <c r="A457" s="210" t="s">
        <v>118</v>
      </c>
      <c r="B457" s="218" t="s">
        <v>117</v>
      </c>
      <c r="C457" s="218"/>
      <c r="D457" s="218"/>
      <c r="E457" s="290">
        <f>E458+E463</f>
        <v>4547000</v>
      </c>
    </row>
    <row r="458" spans="1:5" ht="15.75">
      <c r="A458" s="172" t="s">
        <v>394</v>
      </c>
      <c r="B458" s="220" t="s">
        <v>119</v>
      </c>
      <c r="C458" s="220"/>
      <c r="D458" s="220"/>
      <c r="E458" s="284">
        <f>E459</f>
        <v>3500000</v>
      </c>
    </row>
    <row r="459" spans="1:5" ht="31.5">
      <c r="A459" s="172" t="s">
        <v>2</v>
      </c>
      <c r="B459" s="220" t="s">
        <v>119</v>
      </c>
      <c r="C459" s="220" t="s">
        <v>211</v>
      </c>
      <c r="D459" s="220"/>
      <c r="E459" s="284">
        <f>E460</f>
        <v>3500000</v>
      </c>
    </row>
    <row r="460" spans="1:5" ht="31.5">
      <c r="A460" s="172" t="s">
        <v>54</v>
      </c>
      <c r="B460" s="220" t="s">
        <v>119</v>
      </c>
      <c r="C460" s="220" t="s">
        <v>219</v>
      </c>
      <c r="D460" s="220"/>
      <c r="E460" s="284">
        <f>E461</f>
        <v>3500000</v>
      </c>
    </row>
    <row r="461" spans="1:5" ht="15.75">
      <c r="A461" s="172" t="s">
        <v>464</v>
      </c>
      <c r="B461" s="220" t="s">
        <v>119</v>
      </c>
      <c r="C461" s="220" t="s">
        <v>220</v>
      </c>
      <c r="D461" s="220"/>
      <c r="E461" s="284">
        <f>E462</f>
        <v>3500000</v>
      </c>
    </row>
    <row r="462" spans="1:5" ht="31.5">
      <c r="A462" s="172" t="s">
        <v>485</v>
      </c>
      <c r="B462" s="220" t="s">
        <v>119</v>
      </c>
      <c r="C462" s="220" t="s">
        <v>220</v>
      </c>
      <c r="D462" s="220" t="s">
        <v>460</v>
      </c>
      <c r="E462" s="284">
        <v>3500000</v>
      </c>
    </row>
    <row r="463" spans="1:5" ht="21" customHeight="1">
      <c r="A463" s="172" t="s">
        <v>387</v>
      </c>
      <c r="B463" s="220" t="s">
        <v>120</v>
      </c>
      <c r="C463" s="220"/>
      <c r="D463" s="220"/>
      <c r="E463" s="284">
        <f>E464</f>
        <v>1047000</v>
      </c>
    </row>
    <row r="464" spans="1:5" ht="34.5" customHeight="1">
      <c r="A464" s="172" t="s">
        <v>2</v>
      </c>
      <c r="B464" s="220" t="s">
        <v>120</v>
      </c>
      <c r="C464" s="220" t="s">
        <v>211</v>
      </c>
      <c r="D464" s="220"/>
      <c r="E464" s="284">
        <f>E465</f>
        <v>1047000</v>
      </c>
    </row>
    <row r="465" spans="1:5" ht="33.75" customHeight="1">
      <c r="A465" s="172" t="s">
        <v>221</v>
      </c>
      <c r="B465" s="220" t="s">
        <v>120</v>
      </c>
      <c r="C465" s="220" t="s">
        <v>222</v>
      </c>
      <c r="D465" s="220"/>
      <c r="E465" s="284">
        <f>E466</f>
        <v>1047000</v>
      </c>
    </row>
    <row r="466" spans="1:5" ht="18.75" customHeight="1">
      <c r="A466" s="172" t="s">
        <v>465</v>
      </c>
      <c r="B466" s="220" t="s">
        <v>120</v>
      </c>
      <c r="C466" s="220" t="s">
        <v>223</v>
      </c>
      <c r="D466" s="220"/>
      <c r="E466" s="284">
        <f>E467</f>
        <v>1047000</v>
      </c>
    </row>
    <row r="467" spans="1:5" ht="35.25" customHeight="1">
      <c r="A467" s="172" t="s">
        <v>485</v>
      </c>
      <c r="B467" s="220" t="s">
        <v>120</v>
      </c>
      <c r="C467" s="220" t="s">
        <v>223</v>
      </c>
      <c r="D467" s="220" t="s">
        <v>460</v>
      </c>
      <c r="E467" s="284">
        <v>1047000</v>
      </c>
    </row>
    <row r="468" spans="1:5" ht="47.25">
      <c r="A468" s="361" t="s">
        <v>857</v>
      </c>
      <c r="B468" s="218" t="s">
        <v>121</v>
      </c>
      <c r="C468" s="220"/>
      <c r="D468" s="220"/>
      <c r="E468" s="290">
        <f>E469+E474</f>
        <v>79184373</v>
      </c>
    </row>
    <row r="469" spans="1:5" ht="31.5">
      <c r="A469" s="172" t="s">
        <v>166</v>
      </c>
      <c r="B469" s="220" t="s">
        <v>126</v>
      </c>
      <c r="C469" s="220"/>
      <c r="D469" s="220"/>
      <c r="E469" s="284">
        <f>E470</f>
        <v>76736700</v>
      </c>
    </row>
    <row r="470" spans="1:5" ht="47.25">
      <c r="A470" s="172" t="s">
        <v>100</v>
      </c>
      <c r="B470" s="220" t="s">
        <v>126</v>
      </c>
      <c r="C470" s="220" t="s">
        <v>194</v>
      </c>
      <c r="D470" s="220"/>
      <c r="E470" s="284">
        <f>E471</f>
        <v>76736700</v>
      </c>
    </row>
    <row r="471" spans="1:5" ht="78.75">
      <c r="A471" s="172" t="s">
        <v>195</v>
      </c>
      <c r="B471" s="220" t="s">
        <v>126</v>
      </c>
      <c r="C471" s="220" t="s">
        <v>198</v>
      </c>
      <c r="D471" s="220"/>
      <c r="E471" s="284">
        <f>E472</f>
        <v>76736700</v>
      </c>
    </row>
    <row r="472" spans="1:5" ht="15.75">
      <c r="A472" s="172" t="s">
        <v>480</v>
      </c>
      <c r="B472" s="220" t="s">
        <v>126</v>
      </c>
      <c r="C472" s="220" t="s">
        <v>322</v>
      </c>
      <c r="D472" s="220"/>
      <c r="E472" s="284">
        <f>E473</f>
        <v>76736700</v>
      </c>
    </row>
    <row r="473" spans="1:5" ht="15.75">
      <c r="A473" s="172" t="s">
        <v>361</v>
      </c>
      <c r="B473" s="220" t="s">
        <v>126</v>
      </c>
      <c r="C473" s="220" t="s">
        <v>322</v>
      </c>
      <c r="D473" s="220" t="s">
        <v>469</v>
      </c>
      <c r="E473" s="284">
        <v>76736700</v>
      </c>
    </row>
    <row r="474" spans="1:5" ht="15.75">
      <c r="A474" s="172" t="s">
        <v>1264</v>
      </c>
      <c r="B474" s="220" t="s">
        <v>1265</v>
      </c>
      <c r="C474" s="220"/>
      <c r="D474" s="220"/>
      <c r="E474" s="284">
        <f>E475+E479</f>
        <v>2447673</v>
      </c>
    </row>
    <row r="475" spans="1:5" ht="63">
      <c r="A475" s="172" t="s">
        <v>236</v>
      </c>
      <c r="B475" s="220" t="s">
        <v>1265</v>
      </c>
      <c r="C475" s="220" t="s">
        <v>237</v>
      </c>
      <c r="D475" s="220"/>
      <c r="E475" s="284">
        <f>E476</f>
        <v>550000</v>
      </c>
    </row>
    <row r="476" spans="1:5" ht="31.5">
      <c r="A476" s="172" t="s">
        <v>265</v>
      </c>
      <c r="B476" s="220" t="s">
        <v>1265</v>
      </c>
      <c r="C476" s="220" t="s">
        <v>266</v>
      </c>
      <c r="D476" s="220"/>
      <c r="E476" s="284">
        <f>E477</f>
        <v>550000</v>
      </c>
    </row>
    <row r="477" spans="1:5" ht="15.75">
      <c r="A477" s="172" t="s">
        <v>1266</v>
      </c>
      <c r="B477" s="220" t="s">
        <v>1265</v>
      </c>
      <c r="C477" s="220" t="s">
        <v>1267</v>
      </c>
      <c r="D477" s="220"/>
      <c r="E477" s="284">
        <f>E478</f>
        <v>550000</v>
      </c>
    </row>
    <row r="478" spans="1:5" ht="15.75">
      <c r="A478" s="172" t="s">
        <v>361</v>
      </c>
      <c r="B478" s="220" t="s">
        <v>1265</v>
      </c>
      <c r="C478" s="220" t="s">
        <v>1267</v>
      </c>
      <c r="D478" s="220" t="s">
        <v>469</v>
      </c>
      <c r="E478" s="284">
        <v>550000</v>
      </c>
    </row>
    <row r="479" spans="1:5" ht="63">
      <c r="A479" s="172" t="s">
        <v>255</v>
      </c>
      <c r="B479" s="220" t="s">
        <v>1265</v>
      </c>
      <c r="C479" s="220" t="s">
        <v>256</v>
      </c>
      <c r="D479" s="220"/>
      <c r="E479" s="284">
        <f>E480</f>
        <v>1897673</v>
      </c>
    </row>
    <row r="480" spans="1:5" ht="63">
      <c r="A480" s="172" t="s">
        <v>858</v>
      </c>
      <c r="B480" s="220" t="s">
        <v>1265</v>
      </c>
      <c r="C480" s="220" t="s">
        <v>859</v>
      </c>
      <c r="D480" s="220"/>
      <c r="E480" s="284">
        <f>E481</f>
        <v>1897673</v>
      </c>
    </row>
    <row r="481" spans="1:5" ht="15.75">
      <c r="A481" s="172" t="s">
        <v>1266</v>
      </c>
      <c r="B481" s="220" t="s">
        <v>1265</v>
      </c>
      <c r="C481" s="220" t="s">
        <v>1268</v>
      </c>
      <c r="D481" s="220"/>
      <c r="E481" s="284">
        <f>E482</f>
        <v>1897673</v>
      </c>
    </row>
    <row r="482" spans="1:5" ht="15.75">
      <c r="A482" s="172" t="s">
        <v>361</v>
      </c>
      <c r="B482" s="220" t="s">
        <v>1265</v>
      </c>
      <c r="C482" s="220" t="s">
        <v>1268</v>
      </c>
      <c r="D482" s="220" t="s">
        <v>469</v>
      </c>
      <c r="E482" s="284">
        <v>1897673</v>
      </c>
    </row>
    <row r="483" spans="1:6" ht="15.75">
      <c r="A483" s="210" t="s">
        <v>390</v>
      </c>
      <c r="B483" s="224"/>
      <c r="C483" s="218"/>
      <c r="D483" s="224"/>
      <c r="E483" s="290">
        <f>E15+E83+E89+E103+E164+E248+E368+E398+E444+E457+E468+E235</f>
        <v>2335846481.0800004</v>
      </c>
      <c r="F483" s="359"/>
    </row>
    <row r="484" spans="1:5" ht="15.75">
      <c r="A484" s="212"/>
      <c r="B484" s="225"/>
      <c r="C484" s="225"/>
      <c r="D484" s="225"/>
      <c r="E484" s="362"/>
    </row>
    <row r="485" spans="1:5" ht="15.75">
      <c r="A485" s="478" t="s">
        <v>1395</v>
      </c>
      <c r="B485" s="478"/>
      <c r="C485" s="478"/>
      <c r="D485" s="478"/>
      <c r="E485" s="478"/>
    </row>
    <row r="486" spans="2:5" ht="15.75">
      <c r="B486" s="363"/>
      <c r="C486" s="363"/>
      <c r="D486" s="363"/>
      <c r="E486" s="364"/>
    </row>
    <row r="487" spans="2:5" ht="15.75">
      <c r="B487" s="208"/>
      <c r="C487" s="208"/>
      <c r="D487" s="208"/>
      <c r="E487" s="365"/>
    </row>
    <row r="488" spans="2:6" ht="15.75">
      <c r="B488" s="208"/>
      <c r="C488" s="208"/>
      <c r="D488" s="208"/>
      <c r="E488" s="365"/>
      <c r="F488" s="359"/>
    </row>
    <row r="489" spans="2:5" ht="15.75">
      <c r="B489" s="208"/>
      <c r="C489" s="208"/>
      <c r="D489" s="208"/>
      <c r="E489" s="365"/>
    </row>
    <row r="490" spans="2:6" ht="15.75">
      <c r="B490" s="208"/>
      <c r="C490" s="208"/>
      <c r="D490" s="208"/>
      <c r="E490" s="365"/>
      <c r="F490" s="359"/>
    </row>
    <row r="491" spans="2:5" ht="15.75">
      <c r="B491" s="208"/>
      <c r="C491" s="208"/>
      <c r="D491" s="208"/>
      <c r="E491" s="365"/>
    </row>
    <row r="492" spans="2:5" ht="15.75">
      <c r="B492" s="208"/>
      <c r="C492" s="208"/>
      <c r="D492" s="208"/>
      <c r="E492" s="306"/>
    </row>
    <row r="493" spans="2:5" ht="15.75">
      <c r="B493" s="208"/>
      <c r="C493" s="208"/>
      <c r="D493" s="208"/>
      <c r="E493" s="306"/>
    </row>
    <row r="494" spans="2:5" ht="15.75">
      <c r="B494" s="208"/>
      <c r="C494" s="208"/>
      <c r="D494" s="208"/>
      <c r="E494" s="306"/>
    </row>
    <row r="495" spans="2:5" ht="15.75">
      <c r="B495" s="208"/>
      <c r="C495" s="208"/>
      <c r="D495" s="208"/>
      <c r="E495" s="306"/>
    </row>
    <row r="496" spans="2:5" ht="15.75">
      <c r="B496" s="208"/>
      <c r="C496" s="208"/>
      <c r="D496" s="208"/>
      <c r="E496" s="306"/>
    </row>
    <row r="497" spans="2:5" ht="15.75">
      <c r="B497" s="363"/>
      <c r="C497" s="363"/>
      <c r="D497" s="363"/>
      <c r="E497" s="366"/>
    </row>
    <row r="498" spans="2:4" ht="15.75">
      <c r="B498" s="363"/>
      <c r="C498" s="363"/>
      <c r="D498" s="363"/>
    </row>
    <row r="499" spans="2:4" ht="15.75">
      <c r="B499" s="363"/>
      <c r="C499" s="363"/>
      <c r="D499" s="363"/>
    </row>
    <row r="500" spans="2:4" ht="15.75">
      <c r="B500" s="363"/>
      <c r="C500" s="363"/>
      <c r="D500" s="363"/>
    </row>
    <row r="501" spans="2:4" ht="15.75">
      <c r="B501" s="363"/>
      <c r="C501" s="363"/>
      <c r="D501" s="363"/>
    </row>
    <row r="502" spans="2:4" ht="15.75">
      <c r="B502" s="363"/>
      <c r="C502" s="363"/>
      <c r="D502" s="363"/>
    </row>
    <row r="503" spans="2:4" ht="15.75">
      <c r="B503" s="363"/>
      <c r="C503" s="363"/>
      <c r="D503" s="363"/>
    </row>
    <row r="504" spans="2:4" ht="15.75">
      <c r="B504" s="363"/>
      <c r="C504" s="363"/>
      <c r="D504" s="363"/>
    </row>
    <row r="505" spans="2:4" ht="15.75">
      <c r="B505" s="363"/>
      <c r="C505" s="363"/>
      <c r="D505" s="363"/>
    </row>
    <row r="506" spans="2:4" ht="15.75">
      <c r="B506" s="363"/>
      <c r="C506" s="363"/>
      <c r="D506" s="363"/>
    </row>
    <row r="507" spans="2:4" ht="15.75">
      <c r="B507" s="363"/>
      <c r="C507" s="363"/>
      <c r="D507" s="363"/>
    </row>
    <row r="508" spans="2:4" ht="15.75">
      <c r="B508" s="363"/>
      <c r="C508" s="363"/>
      <c r="D508" s="363"/>
    </row>
    <row r="509" spans="2:4" ht="15.75">
      <c r="B509" s="363"/>
      <c r="C509" s="363"/>
      <c r="D509" s="363"/>
    </row>
    <row r="510" spans="2:4" ht="15.75">
      <c r="B510" s="363"/>
      <c r="C510" s="363"/>
      <c r="D510" s="363"/>
    </row>
    <row r="511" spans="2:4" ht="15.75">
      <c r="B511" s="363"/>
      <c r="C511" s="363"/>
      <c r="D511" s="363"/>
    </row>
    <row r="512" spans="2:4" ht="15.75">
      <c r="B512" s="363"/>
      <c r="C512" s="363"/>
      <c r="D512" s="363"/>
    </row>
    <row r="513" spans="2:4" ht="15.75">
      <c r="B513" s="363"/>
      <c r="C513" s="363"/>
      <c r="D513" s="363"/>
    </row>
    <row r="514" spans="2:4" ht="15.75">
      <c r="B514" s="363"/>
      <c r="C514" s="363"/>
      <c r="D514" s="363"/>
    </row>
    <row r="515" spans="2:4" ht="15.75">
      <c r="B515" s="363"/>
      <c r="C515" s="363"/>
      <c r="D515" s="363"/>
    </row>
    <row r="516" spans="2:4" ht="15.75">
      <c r="B516" s="363"/>
      <c r="C516" s="363"/>
      <c r="D516" s="363"/>
    </row>
    <row r="517" spans="2:4" ht="15.75">
      <c r="B517" s="363"/>
      <c r="C517" s="363"/>
      <c r="D517" s="363"/>
    </row>
    <row r="518" spans="2:4" ht="15.75">
      <c r="B518" s="363"/>
      <c r="C518" s="363"/>
      <c r="D518" s="363"/>
    </row>
    <row r="519" spans="2:4" ht="15.75">
      <c r="B519" s="363"/>
      <c r="C519" s="363"/>
      <c r="D519" s="363"/>
    </row>
    <row r="520" spans="2:4" ht="15.75">
      <c r="B520" s="363"/>
      <c r="C520" s="363"/>
      <c r="D520" s="363"/>
    </row>
    <row r="521" spans="2:4" ht="15.75">
      <c r="B521" s="363"/>
      <c r="C521" s="363"/>
      <c r="D521" s="363"/>
    </row>
    <row r="522" spans="2:4" ht="15.75">
      <c r="B522" s="363"/>
      <c r="C522" s="363"/>
      <c r="D522" s="363"/>
    </row>
    <row r="523" spans="2:4" ht="15.75">
      <c r="B523" s="363"/>
      <c r="C523" s="363"/>
      <c r="D523" s="363"/>
    </row>
    <row r="524" spans="2:4" ht="15.75">
      <c r="B524" s="363"/>
      <c r="C524" s="363"/>
      <c r="D524" s="363"/>
    </row>
    <row r="525" spans="2:4" ht="15.75">
      <c r="B525" s="363"/>
      <c r="C525" s="363"/>
      <c r="D525" s="363"/>
    </row>
    <row r="526" spans="2:4" ht="15.75">
      <c r="B526" s="363"/>
      <c r="C526" s="363"/>
      <c r="D526" s="363"/>
    </row>
    <row r="527" spans="2:4" ht="15.75">
      <c r="B527" s="363"/>
      <c r="C527" s="363"/>
      <c r="D527" s="363"/>
    </row>
    <row r="528" spans="2:4" ht="15.75">
      <c r="B528" s="363"/>
      <c r="C528" s="363"/>
      <c r="D528" s="363"/>
    </row>
    <row r="529" spans="2:4" ht="15.75">
      <c r="B529" s="363"/>
      <c r="C529" s="363"/>
      <c r="D529" s="363"/>
    </row>
    <row r="530" spans="2:4" ht="15.75">
      <c r="B530" s="363"/>
      <c r="C530" s="363"/>
      <c r="D530" s="363"/>
    </row>
    <row r="531" spans="2:4" ht="15.75">
      <c r="B531" s="363"/>
      <c r="C531" s="363"/>
      <c r="D531" s="363"/>
    </row>
    <row r="532" spans="2:4" ht="15.75">
      <c r="B532" s="363"/>
      <c r="C532" s="363"/>
      <c r="D532" s="363"/>
    </row>
    <row r="535" spans="2:4" ht="15.75">
      <c r="B535" s="208"/>
      <c r="C535" s="208"/>
      <c r="D535" s="208"/>
    </row>
    <row r="536" spans="2:4" ht="15.75">
      <c r="B536" s="208"/>
      <c r="C536" s="208"/>
      <c r="D536" s="208"/>
    </row>
    <row r="537" spans="2:4" ht="15.75">
      <c r="B537" s="208"/>
      <c r="C537" s="208"/>
      <c r="D537" s="208"/>
    </row>
    <row r="538" spans="2:4" ht="15.75">
      <c r="B538" s="208"/>
      <c r="C538" s="208"/>
      <c r="D538" s="208"/>
    </row>
    <row r="539" spans="2:4" ht="15.75">
      <c r="B539" s="208"/>
      <c r="C539" s="208"/>
      <c r="D539" s="208"/>
    </row>
    <row r="540" spans="2:4" ht="15.75">
      <c r="B540" s="208"/>
      <c r="C540" s="208"/>
      <c r="D540" s="208"/>
    </row>
    <row r="541" spans="2:4" ht="15.75">
      <c r="B541" s="208"/>
      <c r="C541" s="208"/>
      <c r="D541" s="208"/>
    </row>
    <row r="542" spans="2:4" ht="15.75">
      <c r="B542" s="208"/>
      <c r="C542" s="208"/>
      <c r="D542" s="208"/>
    </row>
    <row r="543" spans="2:4" ht="15.75">
      <c r="B543" s="208"/>
      <c r="C543" s="208"/>
      <c r="D543" s="208"/>
    </row>
    <row r="544" spans="2:4" ht="15.75">
      <c r="B544" s="208"/>
      <c r="C544" s="208"/>
      <c r="D544" s="208"/>
    </row>
    <row r="545" spans="2:4" ht="15.75">
      <c r="B545" s="208"/>
      <c r="C545" s="208"/>
      <c r="D545" s="208"/>
    </row>
    <row r="546" spans="2:4" ht="15.75">
      <c r="B546" s="208"/>
      <c r="C546" s="208"/>
      <c r="D546" s="208"/>
    </row>
    <row r="547" spans="2:4" ht="15.75">
      <c r="B547" s="208"/>
      <c r="C547" s="208"/>
      <c r="D547" s="208"/>
    </row>
    <row r="548" spans="2:4" ht="15.75">
      <c r="B548" s="208"/>
      <c r="C548" s="208"/>
      <c r="D548" s="208"/>
    </row>
    <row r="549" spans="2:4" ht="15.75">
      <c r="B549" s="208"/>
      <c r="C549" s="208"/>
      <c r="D549" s="208"/>
    </row>
    <row r="550" spans="2:4" ht="15.75">
      <c r="B550" s="208"/>
      <c r="C550" s="208"/>
      <c r="D550" s="208"/>
    </row>
    <row r="551" spans="2:4" ht="15.75">
      <c r="B551" s="208"/>
      <c r="C551" s="208"/>
      <c r="D551" s="208"/>
    </row>
    <row r="552" spans="2:4" ht="15.75">
      <c r="B552" s="208"/>
      <c r="C552" s="208"/>
      <c r="D552" s="208"/>
    </row>
    <row r="553" spans="2:4" ht="15.75">
      <c r="B553" s="208"/>
      <c r="C553" s="208"/>
      <c r="D553" s="208"/>
    </row>
    <row r="554" spans="2:4" ht="15.75">
      <c r="B554" s="208"/>
      <c r="C554" s="208"/>
      <c r="D554" s="208"/>
    </row>
    <row r="555" spans="2:4" ht="15.75">
      <c r="B555" s="208"/>
      <c r="C555" s="208"/>
      <c r="D555" s="208"/>
    </row>
    <row r="556" spans="2:4" ht="15.75">
      <c r="B556" s="208"/>
      <c r="C556" s="208"/>
      <c r="D556" s="208"/>
    </row>
    <row r="557" spans="2:4" ht="15.75">
      <c r="B557" s="208"/>
      <c r="C557" s="208"/>
      <c r="D557" s="208"/>
    </row>
    <row r="558" spans="2:4" ht="15.75">
      <c r="B558" s="208"/>
      <c r="C558" s="208"/>
      <c r="D558" s="208"/>
    </row>
    <row r="559" spans="2:4" ht="15.75">
      <c r="B559" s="208"/>
      <c r="C559" s="208"/>
      <c r="D559" s="208"/>
    </row>
    <row r="560" spans="2:4" ht="15.75">
      <c r="B560" s="208"/>
      <c r="C560" s="208"/>
      <c r="D560" s="208"/>
    </row>
    <row r="561" spans="2:4" ht="15.75">
      <c r="B561" s="208"/>
      <c r="C561" s="208"/>
      <c r="D561" s="208"/>
    </row>
    <row r="562" spans="2:4" ht="15.75">
      <c r="B562" s="208"/>
      <c r="C562" s="208"/>
      <c r="D562" s="208"/>
    </row>
    <row r="563" spans="2:4" ht="15.75">
      <c r="B563" s="208"/>
      <c r="C563" s="208"/>
      <c r="D563" s="208"/>
    </row>
    <row r="564" spans="2:4" ht="15.75">
      <c r="B564" s="208"/>
      <c r="C564" s="208"/>
      <c r="D564" s="208"/>
    </row>
    <row r="565" spans="2:4" ht="15.75">
      <c r="B565" s="208"/>
      <c r="C565" s="208"/>
      <c r="D565" s="208"/>
    </row>
    <row r="566" spans="2:4" ht="15.75">
      <c r="B566" s="208"/>
      <c r="C566" s="208"/>
      <c r="D566" s="208"/>
    </row>
    <row r="567" spans="2:4" ht="15.75">
      <c r="B567" s="208"/>
      <c r="C567" s="208"/>
      <c r="D567" s="208"/>
    </row>
    <row r="568" spans="2:4" ht="15.75">
      <c r="B568" s="208"/>
      <c r="C568" s="208"/>
      <c r="D568" s="208"/>
    </row>
    <row r="569" spans="2:4" ht="15.75">
      <c r="B569" s="208"/>
      <c r="C569" s="208"/>
      <c r="D569" s="208"/>
    </row>
    <row r="570" spans="2:4" ht="15.75">
      <c r="B570" s="208"/>
      <c r="C570" s="208"/>
      <c r="D570" s="208"/>
    </row>
    <row r="571" spans="2:4" ht="15.75">
      <c r="B571" s="208"/>
      <c r="C571" s="208"/>
      <c r="D571" s="208"/>
    </row>
    <row r="572" spans="2:4" ht="15.75">
      <c r="B572" s="208"/>
      <c r="C572" s="208"/>
      <c r="D572" s="208"/>
    </row>
    <row r="573" spans="2:4" ht="15.75">
      <c r="B573" s="208"/>
      <c r="C573" s="208"/>
      <c r="D573" s="208"/>
    </row>
    <row r="574" spans="2:4" ht="15.75">
      <c r="B574" s="208"/>
      <c r="C574" s="208"/>
      <c r="D574" s="208"/>
    </row>
    <row r="575" spans="2:4" ht="15.75">
      <c r="B575" s="208"/>
      <c r="C575" s="208"/>
      <c r="D575" s="208"/>
    </row>
    <row r="576" spans="2:4" ht="15.75">
      <c r="B576" s="208"/>
      <c r="C576" s="208"/>
      <c r="D576" s="208"/>
    </row>
    <row r="577" spans="2:4" ht="15.75">
      <c r="B577" s="208"/>
      <c r="C577" s="208"/>
      <c r="D577" s="208"/>
    </row>
    <row r="578" spans="2:4" ht="15.75">
      <c r="B578" s="208"/>
      <c r="C578" s="208"/>
      <c r="D578" s="208"/>
    </row>
    <row r="579" spans="2:4" ht="15.75">
      <c r="B579" s="208"/>
      <c r="C579" s="208"/>
      <c r="D579" s="208"/>
    </row>
    <row r="580" spans="2:4" ht="15.75">
      <c r="B580" s="208"/>
      <c r="C580" s="208"/>
      <c r="D580" s="208"/>
    </row>
    <row r="581" spans="2:4" ht="15.75">
      <c r="B581" s="208"/>
      <c r="C581" s="208"/>
      <c r="D581" s="208"/>
    </row>
    <row r="582" spans="2:4" ht="15.75">
      <c r="B582" s="208"/>
      <c r="C582" s="208"/>
      <c r="D582" s="208"/>
    </row>
    <row r="583" spans="2:4" ht="15.75">
      <c r="B583" s="208"/>
      <c r="C583" s="208"/>
      <c r="D583" s="208"/>
    </row>
    <row r="584" spans="2:4" ht="15.75">
      <c r="B584" s="208"/>
      <c r="C584" s="208"/>
      <c r="D584" s="208"/>
    </row>
    <row r="585" spans="2:4" ht="15.75">
      <c r="B585" s="208"/>
      <c r="C585" s="208"/>
      <c r="D585" s="208"/>
    </row>
    <row r="586" spans="2:4" ht="15.75">
      <c r="B586" s="208"/>
      <c r="C586" s="208"/>
      <c r="D586" s="208"/>
    </row>
    <row r="587" spans="2:4" ht="15.75">
      <c r="B587" s="208"/>
      <c r="C587" s="208"/>
      <c r="D587" s="208"/>
    </row>
    <row r="588" spans="2:4" ht="15.75">
      <c r="B588" s="208"/>
      <c r="C588" s="208"/>
      <c r="D588" s="208"/>
    </row>
    <row r="589" spans="2:4" ht="15.75">
      <c r="B589" s="208"/>
      <c r="C589" s="208"/>
      <c r="D589" s="208"/>
    </row>
    <row r="590" spans="2:4" ht="15.75">
      <c r="B590" s="208"/>
      <c r="C590" s="208"/>
      <c r="D590" s="208"/>
    </row>
    <row r="591" spans="2:4" ht="15.75">
      <c r="B591" s="208"/>
      <c r="C591" s="208"/>
      <c r="D591" s="208"/>
    </row>
    <row r="592" spans="2:4" ht="15.75">
      <c r="B592" s="208"/>
      <c r="C592" s="208"/>
      <c r="D592" s="208"/>
    </row>
    <row r="593" spans="2:4" ht="15.75">
      <c r="B593" s="208"/>
      <c r="C593" s="208"/>
      <c r="D593" s="208"/>
    </row>
    <row r="594" spans="2:4" ht="15.75">
      <c r="B594" s="208"/>
      <c r="C594" s="208"/>
      <c r="D594" s="208"/>
    </row>
    <row r="595" spans="2:4" ht="15.75">
      <c r="B595" s="208"/>
      <c r="C595" s="208"/>
      <c r="D595" s="208"/>
    </row>
    <row r="596" spans="2:4" ht="15.75">
      <c r="B596" s="208"/>
      <c r="C596" s="208"/>
      <c r="D596" s="208"/>
    </row>
    <row r="597" spans="2:4" ht="15.75">
      <c r="B597" s="208"/>
      <c r="C597" s="208"/>
      <c r="D597" s="208"/>
    </row>
    <row r="598" spans="2:4" ht="15.75">
      <c r="B598" s="208"/>
      <c r="C598" s="208"/>
      <c r="D598" s="208"/>
    </row>
    <row r="599" spans="2:4" ht="15.75">
      <c r="B599" s="208"/>
      <c r="C599" s="208"/>
      <c r="D599" s="208"/>
    </row>
    <row r="600" spans="2:4" ht="15.75">
      <c r="B600" s="208"/>
      <c r="C600" s="208"/>
      <c r="D600" s="208"/>
    </row>
    <row r="601" spans="2:4" ht="15.75">
      <c r="B601" s="208"/>
      <c r="C601" s="208"/>
      <c r="D601" s="208"/>
    </row>
    <row r="602" spans="2:4" ht="15.75">
      <c r="B602" s="208"/>
      <c r="C602" s="208"/>
      <c r="D602" s="208"/>
    </row>
    <row r="603" spans="2:4" ht="15.75">
      <c r="B603" s="208"/>
      <c r="C603" s="208"/>
      <c r="D603" s="208"/>
    </row>
    <row r="604" spans="2:4" ht="15.75">
      <c r="B604" s="208"/>
      <c r="C604" s="208"/>
      <c r="D604" s="208"/>
    </row>
    <row r="605" spans="2:4" ht="15.75">
      <c r="B605" s="208"/>
      <c r="C605" s="208"/>
      <c r="D605" s="208"/>
    </row>
    <row r="606" spans="2:4" ht="15.75">
      <c r="B606" s="208"/>
      <c r="C606" s="208"/>
      <c r="D606" s="208"/>
    </row>
    <row r="607" spans="2:4" ht="15.75">
      <c r="B607" s="208"/>
      <c r="C607" s="208"/>
      <c r="D607" s="208"/>
    </row>
    <row r="608" spans="2:4" ht="15.75">
      <c r="B608" s="208"/>
      <c r="C608" s="208"/>
      <c r="D608" s="208"/>
    </row>
    <row r="609" spans="2:4" ht="15.75">
      <c r="B609" s="208"/>
      <c r="C609" s="208"/>
      <c r="D609" s="208"/>
    </row>
    <row r="610" spans="2:4" ht="15.75">
      <c r="B610" s="208"/>
      <c r="C610" s="208"/>
      <c r="D610" s="208"/>
    </row>
    <row r="611" spans="2:4" ht="15.75">
      <c r="B611" s="208"/>
      <c r="C611" s="208"/>
      <c r="D611" s="208"/>
    </row>
    <row r="612" spans="2:4" ht="15.75">
      <c r="B612" s="208"/>
      <c r="C612" s="208"/>
      <c r="D612" s="208"/>
    </row>
    <row r="613" spans="2:4" ht="15.75">
      <c r="B613" s="208"/>
      <c r="C613" s="208"/>
      <c r="D613" s="208"/>
    </row>
    <row r="614" spans="2:4" ht="15.75">
      <c r="B614" s="208"/>
      <c r="C614" s="208"/>
      <c r="D614" s="208"/>
    </row>
    <row r="615" spans="2:4" ht="15.75">
      <c r="B615" s="208"/>
      <c r="C615" s="208"/>
      <c r="D615" s="208"/>
    </row>
    <row r="616" spans="2:4" ht="15.75">
      <c r="B616" s="208"/>
      <c r="C616" s="208"/>
      <c r="D616" s="208"/>
    </row>
    <row r="617" spans="2:4" ht="15.75">
      <c r="B617" s="208"/>
      <c r="C617" s="208"/>
      <c r="D617" s="208"/>
    </row>
    <row r="618" spans="2:4" ht="15.75">
      <c r="B618" s="208"/>
      <c r="C618" s="208"/>
      <c r="D618" s="208"/>
    </row>
    <row r="619" spans="2:4" ht="15.75">
      <c r="B619" s="208"/>
      <c r="C619" s="208"/>
      <c r="D619" s="208"/>
    </row>
    <row r="620" spans="2:4" ht="15.75">
      <c r="B620" s="208"/>
      <c r="C620" s="208"/>
      <c r="D620" s="208"/>
    </row>
    <row r="621" spans="2:4" ht="15.75">
      <c r="B621" s="208"/>
      <c r="C621" s="208"/>
      <c r="D621" s="208"/>
    </row>
    <row r="622" spans="2:4" ht="15.75">
      <c r="B622" s="208"/>
      <c r="C622" s="208"/>
      <c r="D622" s="208"/>
    </row>
    <row r="623" spans="2:4" ht="15.75">
      <c r="B623" s="208"/>
      <c r="C623" s="208"/>
      <c r="D623" s="208"/>
    </row>
    <row r="624" spans="2:4" ht="15.75">
      <c r="B624" s="208"/>
      <c r="C624" s="208"/>
      <c r="D624" s="208"/>
    </row>
    <row r="625" spans="2:4" ht="15.75">
      <c r="B625" s="208"/>
      <c r="C625" s="208"/>
      <c r="D625" s="208"/>
    </row>
    <row r="626" spans="2:4" ht="15.75">
      <c r="B626" s="208"/>
      <c r="C626" s="208"/>
      <c r="D626" s="208"/>
    </row>
    <row r="627" spans="2:4" ht="15.75">
      <c r="B627" s="208"/>
      <c r="C627" s="208"/>
      <c r="D627" s="208"/>
    </row>
    <row r="628" spans="2:4" ht="15.75">
      <c r="B628" s="208"/>
      <c r="C628" s="208"/>
      <c r="D628" s="208"/>
    </row>
    <row r="629" spans="2:4" ht="15.75">
      <c r="B629" s="208"/>
      <c r="C629" s="208"/>
      <c r="D629" s="208"/>
    </row>
    <row r="630" spans="2:4" ht="15.75">
      <c r="B630" s="208"/>
      <c r="C630" s="208"/>
      <c r="D630" s="208"/>
    </row>
    <row r="631" spans="2:4" ht="15.75">
      <c r="B631" s="208"/>
      <c r="C631" s="208"/>
      <c r="D631" s="208"/>
    </row>
    <row r="632" spans="2:4" ht="15.75">
      <c r="B632" s="208"/>
      <c r="C632" s="208"/>
      <c r="D632" s="208"/>
    </row>
    <row r="633" spans="2:4" ht="15.75">
      <c r="B633" s="208"/>
      <c r="C633" s="208"/>
      <c r="D633" s="208"/>
    </row>
    <row r="634" spans="2:4" ht="15.75">
      <c r="B634" s="208"/>
      <c r="C634" s="208"/>
      <c r="D634" s="208"/>
    </row>
    <row r="635" spans="2:4" ht="15.75">
      <c r="B635" s="208"/>
      <c r="C635" s="208"/>
      <c r="D635" s="208"/>
    </row>
    <row r="636" spans="2:4" ht="15.75">
      <c r="B636" s="208"/>
      <c r="C636" s="208"/>
      <c r="D636" s="208"/>
    </row>
    <row r="637" spans="2:4" ht="15.75">
      <c r="B637" s="208"/>
      <c r="C637" s="208"/>
      <c r="D637" s="208"/>
    </row>
    <row r="638" spans="2:4" ht="15.75">
      <c r="B638" s="208"/>
      <c r="C638" s="208"/>
      <c r="D638" s="208"/>
    </row>
    <row r="639" spans="2:4" ht="15.75">
      <c r="B639" s="208"/>
      <c r="C639" s="208"/>
      <c r="D639" s="208"/>
    </row>
    <row r="640" spans="2:4" ht="15.75">
      <c r="B640" s="208"/>
      <c r="C640" s="208"/>
      <c r="D640" s="208"/>
    </row>
    <row r="641" spans="2:4" ht="15.75">
      <c r="B641" s="208"/>
      <c r="C641" s="208"/>
      <c r="D641" s="208"/>
    </row>
    <row r="642" spans="2:4" ht="15.75">
      <c r="B642" s="208"/>
      <c r="C642" s="208"/>
      <c r="D642" s="208"/>
    </row>
    <row r="643" spans="2:4" ht="15.75">
      <c r="B643" s="208"/>
      <c r="C643" s="208"/>
      <c r="D643" s="208"/>
    </row>
    <row r="644" spans="2:4" ht="15.75">
      <c r="B644" s="208"/>
      <c r="C644" s="208"/>
      <c r="D644" s="208"/>
    </row>
    <row r="645" spans="2:4" ht="15.75">
      <c r="B645" s="208"/>
      <c r="C645" s="208"/>
      <c r="D645" s="208"/>
    </row>
    <row r="646" spans="2:4" ht="15.75">
      <c r="B646" s="208"/>
      <c r="C646" s="208"/>
      <c r="D646" s="208"/>
    </row>
    <row r="647" spans="2:4" ht="15.75">
      <c r="B647" s="208"/>
      <c r="C647" s="208"/>
      <c r="D647" s="208"/>
    </row>
    <row r="648" spans="2:4" ht="15.75">
      <c r="B648" s="208"/>
      <c r="C648" s="208"/>
      <c r="D648" s="208"/>
    </row>
    <row r="649" spans="2:4" ht="15.75">
      <c r="B649" s="208"/>
      <c r="C649" s="208"/>
      <c r="D649" s="208"/>
    </row>
    <row r="650" spans="2:4" ht="15.75">
      <c r="B650" s="208"/>
      <c r="C650" s="208"/>
      <c r="D650" s="208"/>
    </row>
    <row r="651" spans="2:4" ht="15.75">
      <c r="B651" s="208"/>
      <c r="C651" s="208"/>
      <c r="D651" s="208"/>
    </row>
    <row r="652" spans="2:4" ht="15.75">
      <c r="B652" s="208"/>
      <c r="C652" s="208"/>
      <c r="D652" s="208"/>
    </row>
    <row r="653" spans="2:4" ht="15.75">
      <c r="B653" s="208"/>
      <c r="C653" s="208"/>
      <c r="D653" s="208"/>
    </row>
    <row r="654" spans="2:4" ht="15.75">
      <c r="B654" s="208"/>
      <c r="C654" s="208"/>
      <c r="D654" s="208"/>
    </row>
    <row r="655" spans="2:4" ht="15.75">
      <c r="B655" s="208"/>
      <c r="C655" s="208"/>
      <c r="D655" s="208"/>
    </row>
    <row r="656" spans="2:4" ht="15.75">
      <c r="B656" s="208"/>
      <c r="C656" s="208"/>
      <c r="D656" s="208"/>
    </row>
    <row r="657" spans="2:4" ht="15.75">
      <c r="B657" s="208"/>
      <c r="C657" s="208"/>
      <c r="D657" s="208"/>
    </row>
    <row r="658" spans="2:4" ht="15.75">
      <c r="B658" s="208"/>
      <c r="C658" s="208"/>
      <c r="D658" s="208"/>
    </row>
    <row r="659" spans="2:4" ht="15.75">
      <c r="B659" s="208"/>
      <c r="C659" s="208"/>
      <c r="D659" s="208"/>
    </row>
    <row r="660" spans="2:4" ht="15.75">
      <c r="B660" s="208"/>
      <c r="C660" s="208"/>
      <c r="D660" s="208"/>
    </row>
    <row r="661" spans="2:4" ht="15.75">
      <c r="B661" s="208"/>
      <c r="C661" s="208"/>
      <c r="D661" s="208"/>
    </row>
    <row r="662" spans="2:4" ht="15.75">
      <c r="B662" s="208"/>
      <c r="C662" s="208"/>
      <c r="D662" s="208"/>
    </row>
    <row r="663" spans="2:4" ht="15.75">
      <c r="B663" s="208"/>
      <c r="C663" s="208"/>
      <c r="D663" s="208"/>
    </row>
    <row r="664" spans="2:4" ht="15.75">
      <c r="B664" s="208"/>
      <c r="C664" s="208"/>
      <c r="D664" s="208"/>
    </row>
    <row r="665" spans="2:4" ht="15.75">
      <c r="B665" s="208"/>
      <c r="C665" s="208"/>
      <c r="D665" s="208"/>
    </row>
    <row r="666" spans="2:4" ht="15.75">
      <c r="B666" s="208"/>
      <c r="C666" s="208"/>
      <c r="D666" s="208"/>
    </row>
    <row r="667" spans="2:4" ht="15.75">
      <c r="B667" s="208"/>
      <c r="C667" s="208"/>
      <c r="D667" s="208"/>
    </row>
    <row r="668" spans="2:4" ht="15.75">
      <c r="B668" s="208"/>
      <c r="C668" s="208"/>
      <c r="D668" s="208"/>
    </row>
    <row r="669" spans="2:4" ht="15.75">
      <c r="B669" s="208"/>
      <c r="C669" s="208"/>
      <c r="D669" s="208"/>
    </row>
    <row r="670" spans="2:4" ht="15.75">
      <c r="B670" s="208"/>
      <c r="C670" s="208"/>
      <c r="D670" s="208"/>
    </row>
    <row r="671" spans="2:4" ht="15.75">
      <c r="B671" s="208"/>
      <c r="C671" s="208"/>
      <c r="D671" s="208"/>
    </row>
    <row r="672" spans="2:4" ht="15.75">
      <c r="B672" s="208"/>
      <c r="C672" s="208"/>
      <c r="D672" s="208"/>
    </row>
    <row r="673" spans="2:4" ht="15.75">
      <c r="B673" s="208"/>
      <c r="C673" s="208"/>
      <c r="D673" s="208"/>
    </row>
    <row r="674" spans="2:4" ht="15.75">
      <c r="B674" s="208"/>
      <c r="C674" s="208"/>
      <c r="D674" s="208"/>
    </row>
    <row r="675" spans="2:4" ht="15.75">
      <c r="B675" s="208"/>
      <c r="C675" s="208"/>
      <c r="D675" s="208"/>
    </row>
    <row r="676" spans="2:4" ht="15.75">
      <c r="B676" s="208"/>
      <c r="C676" s="208"/>
      <c r="D676" s="208"/>
    </row>
    <row r="677" spans="2:4" ht="15.75">
      <c r="B677" s="208"/>
      <c r="C677" s="208"/>
      <c r="D677" s="208"/>
    </row>
    <row r="678" spans="2:4" ht="15.75">
      <c r="B678" s="208"/>
      <c r="C678" s="208"/>
      <c r="D678" s="208"/>
    </row>
    <row r="679" spans="2:4" ht="15.75">
      <c r="B679" s="208"/>
      <c r="C679" s="208"/>
      <c r="D679" s="208"/>
    </row>
    <row r="680" spans="2:4" ht="15.75">
      <c r="B680" s="208"/>
      <c r="C680" s="208"/>
      <c r="D680" s="208"/>
    </row>
    <row r="681" spans="2:4" ht="15.75">
      <c r="B681" s="208"/>
      <c r="C681" s="208"/>
      <c r="D681" s="208"/>
    </row>
    <row r="682" spans="2:4" ht="15.75">
      <c r="B682" s="208"/>
      <c r="C682" s="208"/>
      <c r="D682" s="208"/>
    </row>
    <row r="683" spans="2:4" ht="15.75">
      <c r="B683" s="208"/>
      <c r="C683" s="208"/>
      <c r="D683" s="208"/>
    </row>
    <row r="684" spans="2:4" ht="15.75">
      <c r="B684" s="208"/>
      <c r="C684" s="208"/>
      <c r="D684" s="208"/>
    </row>
    <row r="685" spans="2:4" ht="15.75">
      <c r="B685" s="208"/>
      <c r="C685" s="208"/>
      <c r="D685" s="208"/>
    </row>
    <row r="686" spans="2:4" ht="15.75">
      <c r="B686" s="208"/>
      <c r="C686" s="208"/>
      <c r="D686" s="208"/>
    </row>
    <row r="687" spans="2:4" ht="15.75">
      <c r="B687" s="208"/>
      <c r="C687" s="208"/>
      <c r="D687" s="208"/>
    </row>
    <row r="688" spans="2:4" ht="15.75">
      <c r="B688" s="208"/>
      <c r="C688" s="208"/>
      <c r="D688" s="208"/>
    </row>
    <row r="689" spans="2:4" ht="15.75">
      <c r="B689" s="208"/>
      <c r="C689" s="208"/>
      <c r="D689" s="208"/>
    </row>
    <row r="690" spans="2:4" ht="15.75">
      <c r="B690" s="208"/>
      <c r="C690" s="208"/>
      <c r="D690" s="208"/>
    </row>
    <row r="691" spans="2:4" ht="15.75">
      <c r="B691" s="208"/>
      <c r="C691" s="208"/>
      <c r="D691" s="208"/>
    </row>
    <row r="692" spans="2:4" ht="15.75">
      <c r="B692" s="208"/>
      <c r="C692" s="208"/>
      <c r="D692" s="208"/>
    </row>
    <row r="693" spans="2:4" ht="15.75">
      <c r="B693" s="208"/>
      <c r="C693" s="208"/>
      <c r="D693" s="208"/>
    </row>
    <row r="694" spans="2:4" ht="15.75">
      <c r="B694" s="208"/>
      <c r="C694" s="208"/>
      <c r="D694" s="208"/>
    </row>
    <row r="695" spans="2:4" ht="15.75">
      <c r="B695" s="208"/>
      <c r="C695" s="208"/>
      <c r="D695" s="208"/>
    </row>
    <row r="696" spans="2:4" ht="15.75">
      <c r="B696" s="208"/>
      <c r="C696" s="208"/>
      <c r="D696" s="208"/>
    </row>
    <row r="697" spans="2:4" ht="15.75">
      <c r="B697" s="208"/>
      <c r="C697" s="208"/>
      <c r="D697" s="208"/>
    </row>
    <row r="698" spans="2:4" ht="15.75">
      <c r="B698" s="208"/>
      <c r="C698" s="208"/>
      <c r="D698" s="208"/>
    </row>
    <row r="699" spans="2:4" ht="15.75">
      <c r="B699" s="208"/>
      <c r="C699" s="208"/>
      <c r="D699" s="208"/>
    </row>
    <row r="700" spans="2:4" ht="15.75">
      <c r="B700" s="208"/>
      <c r="C700" s="208"/>
      <c r="D700" s="208"/>
    </row>
    <row r="701" spans="2:4" ht="15.75">
      <c r="B701" s="208"/>
      <c r="C701" s="208"/>
      <c r="D701" s="208"/>
    </row>
    <row r="702" spans="2:4" ht="15.75">
      <c r="B702" s="208"/>
      <c r="C702" s="208"/>
      <c r="D702" s="208"/>
    </row>
    <row r="703" spans="2:4" ht="15.75">
      <c r="B703" s="208"/>
      <c r="C703" s="208"/>
      <c r="D703" s="208"/>
    </row>
    <row r="704" spans="2:4" ht="15.75">
      <c r="B704" s="208"/>
      <c r="C704" s="208"/>
      <c r="D704" s="208"/>
    </row>
    <row r="705" spans="2:4" ht="15.75">
      <c r="B705" s="208"/>
      <c r="C705" s="208"/>
      <c r="D705" s="208"/>
    </row>
    <row r="706" spans="2:4" ht="15.75">
      <c r="B706" s="208"/>
      <c r="C706" s="208"/>
      <c r="D706" s="208"/>
    </row>
    <row r="707" spans="2:4" ht="15.75">
      <c r="B707" s="208"/>
      <c r="C707" s="208"/>
      <c r="D707" s="208"/>
    </row>
    <row r="708" spans="2:4" ht="15.75">
      <c r="B708" s="208"/>
      <c r="C708" s="208"/>
      <c r="D708" s="208"/>
    </row>
    <row r="709" spans="2:4" ht="15.75">
      <c r="B709" s="208"/>
      <c r="C709" s="208"/>
      <c r="D709" s="208"/>
    </row>
    <row r="710" spans="2:4" ht="15.75">
      <c r="B710" s="208"/>
      <c r="C710" s="208"/>
      <c r="D710" s="208"/>
    </row>
    <row r="711" spans="2:4" ht="15.75">
      <c r="B711" s="208"/>
      <c r="C711" s="208"/>
      <c r="D711" s="208"/>
    </row>
    <row r="712" spans="2:4" ht="15.75">
      <c r="B712" s="208"/>
      <c r="C712" s="208"/>
      <c r="D712" s="208"/>
    </row>
    <row r="713" spans="2:4" ht="15.75">
      <c r="B713" s="208"/>
      <c r="C713" s="208"/>
      <c r="D713" s="208"/>
    </row>
    <row r="714" spans="2:4" ht="15.75">
      <c r="B714" s="208"/>
      <c r="C714" s="208"/>
      <c r="D714" s="208"/>
    </row>
    <row r="715" spans="2:4" ht="15.75">
      <c r="B715" s="208"/>
      <c r="C715" s="208"/>
      <c r="D715" s="208"/>
    </row>
    <row r="716" spans="2:4" ht="15.75">
      <c r="B716" s="208"/>
      <c r="C716" s="208"/>
      <c r="D716" s="208"/>
    </row>
    <row r="717" spans="2:4" ht="15.75">
      <c r="B717" s="208"/>
      <c r="C717" s="208"/>
      <c r="D717" s="208"/>
    </row>
    <row r="718" spans="2:4" ht="15.75">
      <c r="B718" s="208"/>
      <c r="C718" s="208"/>
      <c r="D718" s="208"/>
    </row>
    <row r="719" spans="2:4" ht="15.75">
      <c r="B719" s="208"/>
      <c r="C719" s="208"/>
      <c r="D719" s="208"/>
    </row>
    <row r="720" spans="2:4" ht="15.75">
      <c r="B720" s="208"/>
      <c r="C720" s="208"/>
      <c r="D720" s="208"/>
    </row>
    <row r="721" spans="2:4" ht="15.75">
      <c r="B721" s="208"/>
      <c r="C721" s="208"/>
      <c r="D721" s="208"/>
    </row>
    <row r="722" spans="2:4" ht="15.75">
      <c r="B722" s="208"/>
      <c r="C722" s="208"/>
      <c r="D722" s="208"/>
    </row>
    <row r="723" spans="2:4" ht="15.75">
      <c r="B723" s="208"/>
      <c r="C723" s="208"/>
      <c r="D723" s="208"/>
    </row>
    <row r="724" spans="2:4" ht="15.75">
      <c r="B724" s="208"/>
      <c r="C724" s="208"/>
      <c r="D724" s="208"/>
    </row>
    <row r="725" spans="2:5" ht="15.75">
      <c r="B725" s="208"/>
      <c r="C725" s="208"/>
      <c r="D725" s="208"/>
      <c r="E725" s="208"/>
    </row>
    <row r="726" spans="2:5" ht="15.75">
      <c r="B726" s="208"/>
      <c r="C726" s="208"/>
      <c r="D726" s="208"/>
      <c r="E726" s="208"/>
    </row>
    <row r="727" spans="2:5" ht="15.75">
      <c r="B727" s="208"/>
      <c r="C727" s="208"/>
      <c r="D727" s="208"/>
      <c r="E727" s="208"/>
    </row>
    <row r="728" spans="2:5" ht="15.75">
      <c r="B728" s="208"/>
      <c r="C728" s="208"/>
      <c r="D728" s="208"/>
      <c r="E728" s="208"/>
    </row>
    <row r="729" spans="2:5" ht="15.75">
      <c r="B729" s="208"/>
      <c r="C729" s="208"/>
      <c r="D729" s="208"/>
      <c r="E729" s="208"/>
    </row>
    <row r="730" spans="2:5" ht="15.75">
      <c r="B730" s="208"/>
      <c r="C730" s="208"/>
      <c r="D730" s="208"/>
      <c r="E730" s="208"/>
    </row>
    <row r="731" spans="2:5" ht="15.75">
      <c r="B731" s="208"/>
      <c r="C731" s="208"/>
      <c r="D731" s="208"/>
      <c r="E731" s="208"/>
    </row>
    <row r="732" spans="2:5" ht="15.75">
      <c r="B732" s="208"/>
      <c r="C732" s="208"/>
      <c r="D732" s="208"/>
      <c r="E732" s="208"/>
    </row>
    <row r="733" spans="2:5" ht="15.75">
      <c r="B733" s="208"/>
      <c r="C733" s="208"/>
      <c r="D733" s="208"/>
      <c r="E733" s="208"/>
    </row>
    <row r="734" spans="2:5" ht="15.75">
      <c r="B734" s="208"/>
      <c r="C734" s="208"/>
      <c r="D734" s="208"/>
      <c r="E734" s="208"/>
    </row>
    <row r="735" spans="2:5" ht="15.75">
      <c r="B735" s="208"/>
      <c r="C735" s="208"/>
      <c r="D735" s="208"/>
      <c r="E735" s="208"/>
    </row>
    <row r="736" spans="2:5" ht="15.75">
      <c r="B736" s="208"/>
      <c r="C736" s="208"/>
      <c r="D736" s="208"/>
      <c r="E736" s="208"/>
    </row>
    <row r="737" spans="2:5" ht="15.75">
      <c r="B737" s="208"/>
      <c r="C737" s="208"/>
      <c r="D737" s="208"/>
      <c r="E737" s="208"/>
    </row>
    <row r="738" spans="2:5" ht="15.75">
      <c r="B738" s="208"/>
      <c r="C738" s="208"/>
      <c r="D738" s="208"/>
      <c r="E738" s="208"/>
    </row>
    <row r="739" spans="2:5" ht="15.75">
      <c r="B739" s="208"/>
      <c r="C739" s="208"/>
      <c r="D739" s="208"/>
      <c r="E739" s="208"/>
    </row>
    <row r="740" spans="2:5" ht="15.75">
      <c r="B740" s="208"/>
      <c r="C740" s="208"/>
      <c r="D740" s="208"/>
      <c r="E740" s="208"/>
    </row>
    <row r="741" spans="2:5" ht="15.75">
      <c r="B741" s="208"/>
      <c r="C741" s="208"/>
      <c r="D741" s="208"/>
      <c r="E741" s="208"/>
    </row>
    <row r="742" spans="2:5" ht="15.75">
      <c r="B742" s="208"/>
      <c r="C742" s="208"/>
      <c r="D742" s="208"/>
      <c r="E742" s="208"/>
    </row>
    <row r="743" spans="2:5" ht="15.75">
      <c r="B743" s="208"/>
      <c r="C743" s="208"/>
      <c r="D743" s="208"/>
      <c r="E743" s="208"/>
    </row>
    <row r="744" spans="2:5" ht="15.75">
      <c r="B744" s="208"/>
      <c r="C744" s="208"/>
      <c r="D744" s="208"/>
      <c r="E744" s="208"/>
    </row>
    <row r="745" spans="2:5" ht="15.75">
      <c r="B745" s="208"/>
      <c r="C745" s="208"/>
      <c r="D745" s="208"/>
      <c r="E745" s="208"/>
    </row>
    <row r="746" spans="2:5" ht="15.75">
      <c r="B746" s="208"/>
      <c r="C746" s="208"/>
      <c r="D746" s="208"/>
      <c r="E746" s="208"/>
    </row>
    <row r="747" spans="2:5" ht="15.75">
      <c r="B747" s="208"/>
      <c r="C747" s="208"/>
      <c r="D747" s="208"/>
      <c r="E747" s="208"/>
    </row>
    <row r="748" spans="2:5" ht="15.75">
      <c r="B748" s="208"/>
      <c r="C748" s="208"/>
      <c r="D748" s="208"/>
      <c r="E748" s="208"/>
    </row>
    <row r="749" spans="2:5" ht="15.75">
      <c r="B749" s="208"/>
      <c r="C749" s="208"/>
      <c r="D749" s="208"/>
      <c r="E749" s="208"/>
    </row>
    <row r="750" spans="2:5" ht="15.75">
      <c r="B750" s="208"/>
      <c r="C750" s="208"/>
      <c r="D750" s="208"/>
      <c r="E750" s="208"/>
    </row>
    <row r="751" spans="2:5" ht="15.75">
      <c r="B751" s="208"/>
      <c r="C751" s="208"/>
      <c r="D751" s="208"/>
      <c r="E751" s="208"/>
    </row>
    <row r="752" spans="2:5" ht="15.75">
      <c r="B752" s="208"/>
      <c r="C752" s="208"/>
      <c r="D752" s="208"/>
      <c r="E752" s="208"/>
    </row>
    <row r="753" spans="2:5" ht="15.75">
      <c r="B753" s="208"/>
      <c r="C753" s="208"/>
      <c r="D753" s="208"/>
      <c r="E753" s="208"/>
    </row>
    <row r="754" spans="2:5" ht="15.75">
      <c r="B754" s="208"/>
      <c r="C754" s="208"/>
      <c r="D754" s="208"/>
      <c r="E754" s="208"/>
    </row>
    <row r="755" spans="2:5" ht="15.75">
      <c r="B755" s="208"/>
      <c r="C755" s="208"/>
      <c r="D755" s="208"/>
      <c r="E755" s="208"/>
    </row>
    <row r="756" spans="2:5" ht="15.75">
      <c r="B756" s="208"/>
      <c r="C756" s="208"/>
      <c r="D756" s="208"/>
      <c r="E756" s="208"/>
    </row>
    <row r="757" spans="2:5" ht="15.75">
      <c r="B757" s="208"/>
      <c r="C757" s="208"/>
      <c r="D757" s="208"/>
      <c r="E757" s="208"/>
    </row>
    <row r="758" spans="2:5" ht="15.75">
      <c r="B758" s="208"/>
      <c r="C758" s="208"/>
      <c r="D758" s="208"/>
      <c r="E758" s="208"/>
    </row>
    <row r="759" spans="2:5" ht="15.75">
      <c r="B759" s="208"/>
      <c r="C759" s="208"/>
      <c r="D759" s="208"/>
      <c r="E759" s="208"/>
    </row>
    <row r="760" spans="2:5" ht="15.75">
      <c r="B760" s="208"/>
      <c r="C760" s="208"/>
      <c r="D760" s="208"/>
      <c r="E760" s="208"/>
    </row>
    <row r="761" spans="2:5" ht="15.75">
      <c r="B761" s="208"/>
      <c r="C761" s="208"/>
      <c r="D761" s="208"/>
      <c r="E761" s="208"/>
    </row>
    <row r="762" spans="2:5" ht="15.75">
      <c r="B762" s="208"/>
      <c r="C762" s="208"/>
      <c r="D762" s="208"/>
      <c r="E762" s="208"/>
    </row>
    <row r="763" spans="2:5" ht="15.75">
      <c r="B763" s="208"/>
      <c r="C763" s="208"/>
      <c r="D763" s="208"/>
      <c r="E763" s="208"/>
    </row>
  </sheetData>
  <sheetProtection/>
  <mergeCells count="13">
    <mergeCell ref="A11:E11"/>
    <mergeCell ref="D12:E12"/>
    <mergeCell ref="B8:D8"/>
    <mergeCell ref="A485:E485"/>
    <mergeCell ref="B1:E1"/>
    <mergeCell ref="B2:E2"/>
    <mergeCell ref="B3:E3"/>
    <mergeCell ref="B4:E4"/>
    <mergeCell ref="B5:E5"/>
    <mergeCell ref="B6:D6"/>
    <mergeCell ref="B7:E7"/>
    <mergeCell ref="B9:E9"/>
    <mergeCell ref="A10:E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J316"/>
  <sheetViews>
    <sheetView zoomScalePageLayoutView="0" workbookViewId="0" topLeftCell="A1">
      <selection activeCell="A8" sqref="A8:F8"/>
    </sheetView>
  </sheetViews>
  <sheetFormatPr defaultColWidth="9.00390625" defaultRowHeight="12.75"/>
  <cols>
    <col min="1" max="1" width="63.00390625" style="37" customWidth="1"/>
    <col min="2" max="2" width="6.625" style="20" customWidth="1"/>
    <col min="3" max="3" width="15.25390625" style="20" customWidth="1"/>
    <col min="4" max="4" width="4.625" style="10" customWidth="1"/>
    <col min="5" max="5" width="17.625" style="301" customWidth="1"/>
    <col min="6" max="6" width="16.75390625" style="301" customWidth="1"/>
    <col min="7" max="7" width="13.00390625" style="20" customWidth="1"/>
    <col min="8" max="9" width="10.125" style="20" bestFit="1" customWidth="1"/>
    <col min="10" max="16384" width="9.125" style="20" customWidth="1"/>
  </cols>
  <sheetData>
    <row r="1" spans="1:6" ht="15.75">
      <c r="A1" s="492" t="s">
        <v>1153</v>
      </c>
      <c r="B1" s="492"/>
      <c r="C1" s="492"/>
      <c r="D1" s="492"/>
      <c r="E1" s="492"/>
      <c r="F1" s="492"/>
    </row>
    <row r="2" spans="1:6" ht="15.75">
      <c r="A2" s="492" t="s">
        <v>818</v>
      </c>
      <c r="B2" s="492"/>
      <c r="C2" s="492"/>
      <c r="D2" s="492"/>
      <c r="E2" s="492"/>
      <c r="F2" s="492"/>
    </row>
    <row r="3" spans="1:6" ht="15.75">
      <c r="A3" s="492" t="s">
        <v>819</v>
      </c>
      <c r="B3" s="492"/>
      <c r="C3" s="492"/>
      <c r="D3" s="492"/>
      <c r="E3" s="492"/>
      <c r="F3" s="492"/>
    </row>
    <row r="4" spans="1:6" ht="15.75">
      <c r="A4" s="492" t="s">
        <v>820</v>
      </c>
      <c r="B4" s="492"/>
      <c r="C4" s="492"/>
      <c r="D4" s="492"/>
      <c r="E4" s="492"/>
      <c r="F4" s="492"/>
    </row>
    <row r="5" spans="1:6" ht="15.75">
      <c r="A5" s="492" t="s">
        <v>1269</v>
      </c>
      <c r="B5" s="492"/>
      <c r="C5" s="492"/>
      <c r="D5" s="492"/>
      <c r="E5" s="492"/>
      <c r="F5" s="492"/>
    </row>
    <row r="6" spans="1:6" ht="15.75">
      <c r="A6" s="492" t="s">
        <v>1358</v>
      </c>
      <c r="B6" s="497"/>
      <c r="C6" s="497"/>
      <c r="D6" s="497"/>
      <c r="E6" s="497"/>
      <c r="F6" s="497"/>
    </row>
    <row r="7" spans="1:6" ht="15.75">
      <c r="A7" s="492" t="s">
        <v>1482</v>
      </c>
      <c r="B7" s="497"/>
      <c r="C7" s="497"/>
      <c r="D7" s="497"/>
      <c r="E7" s="497"/>
      <c r="F7" s="497"/>
    </row>
    <row r="8" spans="1:6" ht="15.75">
      <c r="A8" s="492" t="s">
        <v>1494</v>
      </c>
      <c r="B8" s="497"/>
      <c r="C8" s="497"/>
      <c r="D8" s="497"/>
      <c r="E8" s="497"/>
      <c r="F8" s="497"/>
    </row>
    <row r="9" spans="1:6" ht="15.75">
      <c r="A9" s="36"/>
      <c r="B9" s="21"/>
      <c r="C9" s="22"/>
      <c r="D9" s="21"/>
      <c r="E9" s="291"/>
      <c r="F9" s="291"/>
    </row>
    <row r="10" spans="1:6" ht="81" customHeight="1">
      <c r="A10" s="498" t="s">
        <v>841</v>
      </c>
      <c r="B10" s="498"/>
      <c r="C10" s="498"/>
      <c r="D10" s="498"/>
      <c r="E10" s="498"/>
      <c r="F10" s="498"/>
    </row>
    <row r="11" spans="4:6" ht="15.75">
      <c r="D11" s="499" t="s">
        <v>1199</v>
      </c>
      <c r="E11" s="499"/>
      <c r="F11" s="499"/>
    </row>
    <row r="12" spans="1:6" s="33" customFormat="1" ht="15.75">
      <c r="A12" s="500" t="s">
        <v>391</v>
      </c>
      <c r="B12" s="493" t="s">
        <v>9</v>
      </c>
      <c r="C12" s="493" t="s">
        <v>341</v>
      </c>
      <c r="D12" s="493" t="s">
        <v>10</v>
      </c>
      <c r="E12" s="495" t="s">
        <v>376</v>
      </c>
      <c r="F12" s="496"/>
    </row>
    <row r="13" spans="1:6" s="33" customFormat="1" ht="15.75">
      <c r="A13" s="501"/>
      <c r="B13" s="494"/>
      <c r="C13" s="494"/>
      <c r="D13" s="494"/>
      <c r="E13" s="15" t="s">
        <v>611</v>
      </c>
      <c r="F13" s="15" t="s">
        <v>840</v>
      </c>
    </row>
    <row r="14" spans="1:6" s="33" customFormat="1" ht="15.75">
      <c r="A14" s="1">
        <v>1</v>
      </c>
      <c r="B14" s="17">
        <v>2</v>
      </c>
      <c r="C14" s="23">
        <v>3</v>
      </c>
      <c r="D14" s="23">
        <v>4</v>
      </c>
      <c r="E14" s="24">
        <v>5</v>
      </c>
      <c r="F14" s="15">
        <v>6</v>
      </c>
    </row>
    <row r="15" spans="1:6" s="53" customFormat="1" ht="15.75">
      <c r="A15" s="35" t="s">
        <v>11</v>
      </c>
      <c r="B15" s="5" t="s">
        <v>380</v>
      </c>
      <c r="C15" s="5"/>
      <c r="D15" s="5"/>
      <c r="E15" s="263">
        <f>E16+E22+E35+E39+E31</f>
        <v>127065100</v>
      </c>
      <c r="F15" s="263">
        <f>F16+F22+F35+F39+F31</f>
        <v>129707700</v>
      </c>
    </row>
    <row r="16" spans="1:6" s="53" customFormat="1" ht="47.25">
      <c r="A16" s="2" t="s">
        <v>484</v>
      </c>
      <c r="B16" s="7" t="s">
        <v>31</v>
      </c>
      <c r="C16" s="5"/>
      <c r="D16" s="5"/>
      <c r="E16" s="260">
        <f>E17</f>
        <v>4548000</v>
      </c>
      <c r="F16" s="260">
        <f>F17</f>
        <v>4548000</v>
      </c>
    </row>
    <row r="17" spans="1:6" s="53" customFormat="1" ht="15.75">
      <c r="A17" s="2" t="s">
        <v>457</v>
      </c>
      <c r="B17" s="7" t="s">
        <v>31</v>
      </c>
      <c r="C17" s="7" t="s">
        <v>613</v>
      </c>
      <c r="D17" s="7"/>
      <c r="E17" s="260">
        <f>E18</f>
        <v>4548000</v>
      </c>
      <c r="F17" s="260">
        <f>F18</f>
        <v>4548000</v>
      </c>
    </row>
    <row r="18" spans="1:6" s="53" customFormat="1" ht="15.75">
      <c r="A18" s="2" t="s">
        <v>486</v>
      </c>
      <c r="B18" s="7" t="s">
        <v>31</v>
      </c>
      <c r="C18" s="7" t="s">
        <v>612</v>
      </c>
      <c r="D18" s="7"/>
      <c r="E18" s="260">
        <f>E19+E20+E21</f>
        <v>4548000</v>
      </c>
      <c r="F18" s="260">
        <f>F19+F20+F21</f>
        <v>4548000</v>
      </c>
    </row>
    <row r="19" spans="1:6" s="53" customFormat="1" ht="63">
      <c r="A19" s="2" t="s">
        <v>458</v>
      </c>
      <c r="B19" s="7" t="s">
        <v>31</v>
      </c>
      <c r="C19" s="7" t="s">
        <v>612</v>
      </c>
      <c r="D19" s="7" t="s">
        <v>459</v>
      </c>
      <c r="E19" s="260">
        <v>3639000</v>
      </c>
      <c r="F19" s="260">
        <v>3639000</v>
      </c>
    </row>
    <row r="20" spans="1:6" s="53" customFormat="1" ht="31.5">
      <c r="A20" s="2" t="s">
        <v>485</v>
      </c>
      <c r="B20" s="7" t="s">
        <v>31</v>
      </c>
      <c r="C20" s="7" t="s">
        <v>612</v>
      </c>
      <c r="D20" s="7" t="s">
        <v>460</v>
      </c>
      <c r="E20" s="260">
        <v>658000</v>
      </c>
      <c r="F20" s="260">
        <v>658000</v>
      </c>
    </row>
    <row r="21" spans="1:6" s="53" customFormat="1" ht="15.75">
      <c r="A21" s="2" t="s">
        <v>461</v>
      </c>
      <c r="B21" s="7" t="s">
        <v>31</v>
      </c>
      <c r="C21" s="7" t="s">
        <v>612</v>
      </c>
      <c r="D21" s="7" t="s">
        <v>462</v>
      </c>
      <c r="E21" s="260">
        <v>251000</v>
      </c>
      <c r="F21" s="260">
        <v>251000</v>
      </c>
    </row>
    <row r="22" spans="1:6" s="38" customFormat="1" ht="47.25">
      <c r="A22" s="2" t="s">
        <v>420</v>
      </c>
      <c r="B22" s="7" t="s">
        <v>12</v>
      </c>
      <c r="C22" s="7"/>
      <c r="D22" s="7"/>
      <c r="E22" s="260">
        <f>E23</f>
        <v>97318000</v>
      </c>
      <c r="F22" s="260">
        <f>F23</f>
        <v>97318000</v>
      </c>
    </row>
    <row r="23" spans="1:6" s="38" customFormat="1" ht="15.75">
      <c r="A23" s="2" t="s">
        <v>457</v>
      </c>
      <c r="B23" s="7" t="s">
        <v>12</v>
      </c>
      <c r="C23" s="7" t="s">
        <v>613</v>
      </c>
      <c r="D23" s="7"/>
      <c r="E23" s="260">
        <f>E24+E29</f>
        <v>97318000</v>
      </c>
      <c r="F23" s="260">
        <f>F24+F29</f>
        <v>97318000</v>
      </c>
    </row>
    <row r="24" spans="1:6" s="38" customFormat="1" ht="15.75">
      <c r="A24" s="2" t="s">
        <v>486</v>
      </c>
      <c r="B24" s="7" t="s">
        <v>12</v>
      </c>
      <c r="C24" s="7" t="s">
        <v>612</v>
      </c>
      <c r="D24" s="7"/>
      <c r="E24" s="260">
        <f>E25+E26+E28+E27</f>
        <v>94435000</v>
      </c>
      <c r="F24" s="260">
        <f>F25+F26+F28+F27</f>
        <v>94435000</v>
      </c>
    </row>
    <row r="25" spans="1:6" s="38" customFormat="1" ht="63">
      <c r="A25" s="2" t="s">
        <v>458</v>
      </c>
      <c r="B25" s="7" t="s">
        <v>12</v>
      </c>
      <c r="C25" s="7" t="s">
        <v>612</v>
      </c>
      <c r="D25" s="7" t="s">
        <v>459</v>
      </c>
      <c r="E25" s="260">
        <v>74439000</v>
      </c>
      <c r="F25" s="260">
        <v>74439000</v>
      </c>
    </row>
    <row r="26" spans="1:6" s="38" customFormat="1" ht="31.5">
      <c r="A26" s="2" t="s">
        <v>485</v>
      </c>
      <c r="B26" s="7" t="s">
        <v>12</v>
      </c>
      <c r="C26" s="7" t="s">
        <v>612</v>
      </c>
      <c r="D26" s="7" t="s">
        <v>460</v>
      </c>
      <c r="E26" s="260">
        <v>19302000</v>
      </c>
      <c r="F26" s="260">
        <v>19302000</v>
      </c>
    </row>
    <row r="27" spans="1:6" s="38" customFormat="1" ht="15.75">
      <c r="A27" s="2" t="s">
        <v>471</v>
      </c>
      <c r="B27" s="7" t="s">
        <v>12</v>
      </c>
      <c r="C27" s="7" t="s">
        <v>612</v>
      </c>
      <c r="D27" s="7" t="s">
        <v>470</v>
      </c>
      <c r="E27" s="260">
        <v>50000</v>
      </c>
      <c r="F27" s="260">
        <v>50000</v>
      </c>
    </row>
    <row r="28" spans="1:6" s="38" customFormat="1" ht="15.75">
      <c r="A28" s="2" t="s">
        <v>461</v>
      </c>
      <c r="B28" s="7" t="s">
        <v>12</v>
      </c>
      <c r="C28" s="7" t="s">
        <v>612</v>
      </c>
      <c r="D28" s="7" t="s">
        <v>462</v>
      </c>
      <c r="E28" s="260">
        <v>644000</v>
      </c>
      <c r="F28" s="260">
        <v>644000</v>
      </c>
    </row>
    <row r="29" spans="1:6" s="38" customFormat="1" ht="31.5">
      <c r="A29" s="2" t="s">
        <v>32</v>
      </c>
      <c r="B29" s="7" t="s">
        <v>12</v>
      </c>
      <c r="C29" s="7" t="s">
        <v>614</v>
      </c>
      <c r="D29" s="7"/>
      <c r="E29" s="260">
        <f>E30</f>
        <v>2883000</v>
      </c>
      <c r="F29" s="260">
        <f>F30</f>
        <v>2883000</v>
      </c>
    </row>
    <row r="30" spans="1:6" s="38" customFormat="1" ht="63">
      <c r="A30" s="2" t="s">
        <v>458</v>
      </c>
      <c r="B30" s="7" t="s">
        <v>12</v>
      </c>
      <c r="C30" s="7" t="s">
        <v>614</v>
      </c>
      <c r="D30" s="7" t="s">
        <v>459</v>
      </c>
      <c r="E30" s="260">
        <v>2883000</v>
      </c>
      <c r="F30" s="260">
        <v>2883000</v>
      </c>
    </row>
    <row r="31" spans="1:6" s="38" customFormat="1" ht="15.75">
      <c r="A31" s="2" t="s">
        <v>675</v>
      </c>
      <c r="B31" s="7" t="s">
        <v>674</v>
      </c>
      <c r="C31" s="7"/>
      <c r="D31" s="7"/>
      <c r="E31" s="260">
        <f aca="true" t="shared" si="0" ref="E31:F33">E32</f>
        <v>375400</v>
      </c>
      <c r="F31" s="260">
        <f t="shared" si="0"/>
        <v>18000</v>
      </c>
    </row>
    <row r="32" spans="1:6" s="38" customFormat="1" ht="15.75">
      <c r="A32" s="2" t="s">
        <v>457</v>
      </c>
      <c r="B32" s="7" t="s">
        <v>674</v>
      </c>
      <c r="C32" s="7" t="s">
        <v>613</v>
      </c>
      <c r="D32" s="7"/>
      <c r="E32" s="260">
        <f t="shared" si="0"/>
        <v>375400</v>
      </c>
      <c r="F32" s="260">
        <f t="shared" si="0"/>
        <v>18000</v>
      </c>
    </row>
    <row r="33" spans="1:6" s="38" customFormat="1" ht="47.25">
      <c r="A33" s="2" t="s">
        <v>677</v>
      </c>
      <c r="B33" s="7" t="s">
        <v>674</v>
      </c>
      <c r="C33" s="7" t="s">
        <v>695</v>
      </c>
      <c r="D33" s="7"/>
      <c r="E33" s="260">
        <f t="shared" si="0"/>
        <v>375400</v>
      </c>
      <c r="F33" s="260">
        <f t="shared" si="0"/>
        <v>18000</v>
      </c>
    </row>
    <row r="34" spans="1:6" s="38" customFormat="1" ht="31.5">
      <c r="A34" s="2" t="s">
        <v>485</v>
      </c>
      <c r="B34" s="7" t="s">
        <v>674</v>
      </c>
      <c r="C34" s="7" t="s">
        <v>695</v>
      </c>
      <c r="D34" s="7" t="s">
        <v>460</v>
      </c>
      <c r="E34" s="260">
        <v>375400</v>
      </c>
      <c r="F34" s="260">
        <v>18000</v>
      </c>
    </row>
    <row r="35" spans="1:6" s="38" customFormat="1" ht="15.75">
      <c r="A35" s="2" t="s">
        <v>389</v>
      </c>
      <c r="B35" s="7" t="s">
        <v>110</v>
      </c>
      <c r="C35" s="7"/>
      <c r="D35" s="7"/>
      <c r="E35" s="260">
        <f aca="true" t="shared" si="1" ref="E35:F37">E36</f>
        <v>800000</v>
      </c>
      <c r="F35" s="260">
        <f t="shared" si="1"/>
        <v>800000</v>
      </c>
    </row>
    <row r="36" spans="1:6" s="38" customFormat="1" ht="15.75">
      <c r="A36" s="2" t="s">
        <v>457</v>
      </c>
      <c r="B36" s="7" t="s">
        <v>110</v>
      </c>
      <c r="C36" s="7" t="s">
        <v>613</v>
      </c>
      <c r="D36" s="7"/>
      <c r="E36" s="260">
        <f t="shared" si="1"/>
        <v>800000</v>
      </c>
      <c r="F36" s="260">
        <f t="shared" si="1"/>
        <v>800000</v>
      </c>
    </row>
    <row r="37" spans="1:6" s="38" customFormat="1" ht="15.75">
      <c r="A37" s="2" t="s">
        <v>123</v>
      </c>
      <c r="B37" s="7" t="s">
        <v>110</v>
      </c>
      <c r="C37" s="7" t="s">
        <v>615</v>
      </c>
      <c r="D37" s="7"/>
      <c r="E37" s="260">
        <f t="shared" si="1"/>
        <v>800000</v>
      </c>
      <c r="F37" s="260">
        <f t="shared" si="1"/>
        <v>800000</v>
      </c>
    </row>
    <row r="38" spans="1:6" s="38" customFormat="1" ht="15.75">
      <c r="A38" s="2" t="s">
        <v>461</v>
      </c>
      <c r="B38" s="7" t="s">
        <v>110</v>
      </c>
      <c r="C38" s="7" t="s">
        <v>615</v>
      </c>
      <c r="D38" s="7" t="s">
        <v>462</v>
      </c>
      <c r="E38" s="260">
        <v>800000</v>
      </c>
      <c r="F38" s="260">
        <v>800000</v>
      </c>
    </row>
    <row r="39" spans="1:6" s="38" customFormat="1" ht="15.75">
      <c r="A39" s="2" t="s">
        <v>97</v>
      </c>
      <c r="B39" s="7" t="s">
        <v>111</v>
      </c>
      <c r="C39" s="7"/>
      <c r="D39" s="7"/>
      <c r="E39" s="260">
        <f>E40</f>
        <v>24023700</v>
      </c>
      <c r="F39" s="260">
        <f>F40</f>
        <v>27023700</v>
      </c>
    </row>
    <row r="40" spans="1:6" s="38" customFormat="1" ht="15.75">
      <c r="A40" s="2" t="s">
        <v>457</v>
      </c>
      <c r="B40" s="7" t="s">
        <v>111</v>
      </c>
      <c r="C40" s="7" t="s">
        <v>613</v>
      </c>
      <c r="D40" s="7"/>
      <c r="E40" s="260">
        <f>E41+E48+E51+E53+E44+E46</f>
        <v>24023700</v>
      </c>
      <c r="F40" s="260">
        <f>F41+F48+F51+F53+F44+F46</f>
        <v>27023700</v>
      </c>
    </row>
    <row r="41" spans="1:6" s="38" customFormat="1" ht="18.75" customHeight="1">
      <c r="A41" s="2" t="s">
        <v>163</v>
      </c>
      <c r="B41" s="7" t="s">
        <v>111</v>
      </c>
      <c r="C41" s="7" t="s">
        <v>616</v>
      </c>
      <c r="D41" s="7"/>
      <c r="E41" s="260">
        <f>E42+E43</f>
        <v>13980000</v>
      </c>
      <c r="F41" s="260">
        <f>F42+F43</f>
        <v>13980000</v>
      </c>
    </row>
    <row r="42" spans="1:6" s="38" customFormat="1" ht="63">
      <c r="A42" s="2" t="s">
        <v>458</v>
      </c>
      <c r="B42" s="7" t="s">
        <v>111</v>
      </c>
      <c r="C42" s="7" t="s">
        <v>616</v>
      </c>
      <c r="D42" s="7" t="s">
        <v>459</v>
      </c>
      <c r="E42" s="260">
        <v>12271000</v>
      </c>
      <c r="F42" s="260">
        <v>12271000</v>
      </c>
    </row>
    <row r="43" spans="1:6" s="38" customFormat="1" ht="31.5">
      <c r="A43" s="2" t="s">
        <v>485</v>
      </c>
      <c r="B43" s="7" t="s">
        <v>111</v>
      </c>
      <c r="C43" s="7" t="s">
        <v>616</v>
      </c>
      <c r="D43" s="7" t="s">
        <v>460</v>
      </c>
      <c r="E43" s="260">
        <v>1709000</v>
      </c>
      <c r="F43" s="260">
        <v>1709000</v>
      </c>
    </row>
    <row r="44" spans="1:6" s="38" customFormat="1" ht="47.25">
      <c r="A44" s="2" t="s">
        <v>98</v>
      </c>
      <c r="B44" s="7" t="s">
        <v>111</v>
      </c>
      <c r="C44" s="7" t="s">
        <v>620</v>
      </c>
      <c r="D44" s="7"/>
      <c r="E44" s="260">
        <f>E45</f>
        <v>500000</v>
      </c>
      <c r="F44" s="260">
        <f>F45</f>
        <v>500000</v>
      </c>
    </row>
    <row r="45" spans="1:6" s="38" customFormat="1" ht="31.5">
      <c r="A45" s="2" t="s">
        <v>485</v>
      </c>
      <c r="B45" s="7" t="s">
        <v>111</v>
      </c>
      <c r="C45" s="7" t="s">
        <v>620</v>
      </c>
      <c r="D45" s="7" t="s">
        <v>460</v>
      </c>
      <c r="E45" s="260">
        <v>500000</v>
      </c>
      <c r="F45" s="260">
        <v>500000</v>
      </c>
    </row>
    <row r="46" spans="1:6" s="38" customFormat="1" ht="15.75">
      <c r="A46" s="2" t="s">
        <v>278</v>
      </c>
      <c r="B46" s="7" t="s">
        <v>111</v>
      </c>
      <c r="C46" s="7" t="s">
        <v>621</v>
      </c>
      <c r="D46" s="7"/>
      <c r="E46" s="260">
        <f>E47</f>
        <v>1810000</v>
      </c>
      <c r="F46" s="260">
        <f>F47</f>
        <v>4810000</v>
      </c>
    </row>
    <row r="47" spans="1:6" s="38" customFormat="1" ht="31.5">
      <c r="A47" s="2" t="s">
        <v>485</v>
      </c>
      <c r="B47" s="7" t="s">
        <v>111</v>
      </c>
      <c r="C47" s="7" t="s">
        <v>621</v>
      </c>
      <c r="D47" s="7" t="s">
        <v>460</v>
      </c>
      <c r="E47" s="260">
        <v>1810000</v>
      </c>
      <c r="F47" s="260">
        <v>4810000</v>
      </c>
    </row>
    <row r="48" spans="1:6" s="38" customFormat="1" ht="34.5" customHeight="1">
      <c r="A48" s="2" t="s">
        <v>489</v>
      </c>
      <c r="B48" s="7" t="s">
        <v>111</v>
      </c>
      <c r="C48" s="7" t="s">
        <v>617</v>
      </c>
      <c r="D48" s="7"/>
      <c r="E48" s="260">
        <f>E49+E50</f>
        <v>4734600</v>
      </c>
      <c r="F48" s="260">
        <f>F49+F50</f>
        <v>4734600</v>
      </c>
    </row>
    <row r="49" spans="1:6" s="38" customFormat="1" ht="63">
      <c r="A49" s="2" t="s">
        <v>458</v>
      </c>
      <c r="B49" s="7" t="s">
        <v>111</v>
      </c>
      <c r="C49" s="7" t="s">
        <v>617</v>
      </c>
      <c r="D49" s="7" t="s">
        <v>459</v>
      </c>
      <c r="E49" s="260">
        <v>4048000</v>
      </c>
      <c r="F49" s="260">
        <v>4048000</v>
      </c>
    </row>
    <row r="50" spans="1:6" s="38" customFormat="1" ht="31.5">
      <c r="A50" s="2" t="s">
        <v>485</v>
      </c>
      <c r="B50" s="7" t="s">
        <v>111</v>
      </c>
      <c r="C50" s="7" t="s">
        <v>617</v>
      </c>
      <c r="D50" s="7" t="s">
        <v>460</v>
      </c>
      <c r="E50" s="260">
        <v>686600</v>
      </c>
      <c r="F50" s="260">
        <v>686600</v>
      </c>
    </row>
    <row r="51" spans="1:6" s="38" customFormat="1" ht="63">
      <c r="A51" s="2" t="s">
        <v>491</v>
      </c>
      <c r="B51" s="7" t="s">
        <v>111</v>
      </c>
      <c r="C51" s="7" t="s">
        <v>618</v>
      </c>
      <c r="D51" s="7"/>
      <c r="E51" s="260">
        <f>E52</f>
        <v>1329700</v>
      </c>
      <c r="F51" s="260">
        <f>F52</f>
        <v>1329700</v>
      </c>
    </row>
    <row r="52" spans="1:6" s="38" customFormat="1" ht="63">
      <c r="A52" s="2" t="s">
        <v>458</v>
      </c>
      <c r="B52" s="7" t="s">
        <v>111</v>
      </c>
      <c r="C52" s="7" t="s">
        <v>618</v>
      </c>
      <c r="D52" s="7" t="s">
        <v>459</v>
      </c>
      <c r="E52" s="260">
        <v>1329700</v>
      </c>
      <c r="F52" s="260">
        <v>1329700</v>
      </c>
    </row>
    <row r="53" spans="1:6" s="38" customFormat="1" ht="31.5">
      <c r="A53" s="2" t="s">
        <v>492</v>
      </c>
      <c r="B53" s="7" t="s">
        <v>111</v>
      </c>
      <c r="C53" s="7" t="s">
        <v>619</v>
      </c>
      <c r="D53" s="7"/>
      <c r="E53" s="260">
        <f>E54+E55</f>
        <v>1669400</v>
      </c>
      <c r="F53" s="260">
        <f>F54+F55</f>
        <v>1669400</v>
      </c>
    </row>
    <row r="54" spans="1:6" s="38" customFormat="1" ht="63">
      <c r="A54" s="2" t="s">
        <v>458</v>
      </c>
      <c r="B54" s="7" t="s">
        <v>111</v>
      </c>
      <c r="C54" s="7" t="s">
        <v>619</v>
      </c>
      <c r="D54" s="7" t="s">
        <v>459</v>
      </c>
      <c r="E54" s="260">
        <v>1497000</v>
      </c>
      <c r="F54" s="260">
        <v>1497000</v>
      </c>
    </row>
    <row r="55" spans="1:6" s="38" customFormat="1" ht="31.5">
      <c r="A55" s="2" t="s">
        <v>485</v>
      </c>
      <c r="B55" s="7" t="s">
        <v>111</v>
      </c>
      <c r="C55" s="7" t="s">
        <v>619</v>
      </c>
      <c r="D55" s="7" t="s">
        <v>460</v>
      </c>
      <c r="E55" s="260">
        <v>172400</v>
      </c>
      <c r="F55" s="260">
        <v>172400</v>
      </c>
    </row>
    <row r="56" spans="1:6" s="53" customFormat="1" ht="15.75">
      <c r="A56" s="35" t="s">
        <v>426</v>
      </c>
      <c r="B56" s="5" t="s">
        <v>427</v>
      </c>
      <c r="C56" s="5"/>
      <c r="D56" s="5"/>
      <c r="E56" s="263">
        <f aca="true" t="shared" si="2" ref="E56:F59">E57</f>
        <v>2288400</v>
      </c>
      <c r="F56" s="263">
        <f t="shared" si="2"/>
        <v>2378500</v>
      </c>
    </row>
    <row r="57" spans="1:6" s="38" customFormat="1" ht="15.75">
      <c r="A57" s="2" t="s">
        <v>429</v>
      </c>
      <c r="B57" s="7" t="s">
        <v>428</v>
      </c>
      <c r="C57" s="7"/>
      <c r="D57" s="7"/>
      <c r="E57" s="260">
        <f t="shared" si="2"/>
        <v>2288400</v>
      </c>
      <c r="F57" s="260">
        <f t="shared" si="2"/>
        <v>2378500</v>
      </c>
    </row>
    <row r="58" spans="1:6" s="38" customFormat="1" ht="15.75">
      <c r="A58" s="2" t="s">
        <v>457</v>
      </c>
      <c r="B58" s="7" t="s">
        <v>428</v>
      </c>
      <c r="C58" s="7" t="s">
        <v>613</v>
      </c>
      <c r="D58" s="7"/>
      <c r="E58" s="260">
        <f t="shared" si="2"/>
        <v>2288400</v>
      </c>
      <c r="F58" s="260">
        <f t="shared" si="2"/>
        <v>2378500</v>
      </c>
    </row>
    <row r="59" spans="1:6" s="38" customFormat="1" ht="31.5">
      <c r="A59" s="2" t="s">
        <v>493</v>
      </c>
      <c r="B59" s="7" t="s">
        <v>428</v>
      </c>
      <c r="C59" s="7" t="s">
        <v>673</v>
      </c>
      <c r="D59" s="7"/>
      <c r="E59" s="260">
        <f t="shared" si="2"/>
        <v>2288400</v>
      </c>
      <c r="F59" s="260">
        <f t="shared" si="2"/>
        <v>2378500</v>
      </c>
    </row>
    <row r="60" spans="1:6" s="38" customFormat="1" ht="15.75">
      <c r="A60" s="2" t="s">
        <v>361</v>
      </c>
      <c r="B60" s="7" t="s">
        <v>428</v>
      </c>
      <c r="C60" s="7" t="s">
        <v>673</v>
      </c>
      <c r="D60" s="7" t="s">
        <v>469</v>
      </c>
      <c r="E60" s="260">
        <v>2288400</v>
      </c>
      <c r="F60" s="260">
        <v>2378500</v>
      </c>
    </row>
    <row r="61" spans="1:6" s="53" customFormat="1" ht="31.5">
      <c r="A61" s="35" t="s">
        <v>13</v>
      </c>
      <c r="B61" s="5" t="s">
        <v>14</v>
      </c>
      <c r="C61" s="5"/>
      <c r="D61" s="5"/>
      <c r="E61" s="263">
        <f aca="true" t="shared" si="3" ref="E61:F63">E62</f>
        <v>4488000</v>
      </c>
      <c r="F61" s="263">
        <f t="shared" si="3"/>
        <v>4488000</v>
      </c>
    </row>
    <row r="62" spans="1:6" s="38" customFormat="1" ht="36" customHeight="1">
      <c r="A62" s="2" t="s">
        <v>856</v>
      </c>
      <c r="B62" s="7" t="s">
        <v>855</v>
      </c>
      <c r="C62" s="7"/>
      <c r="D62" s="7"/>
      <c r="E62" s="260">
        <f t="shared" si="3"/>
        <v>4488000</v>
      </c>
      <c r="F62" s="260">
        <f t="shared" si="3"/>
        <v>4488000</v>
      </c>
    </row>
    <row r="63" spans="1:6" s="38" customFormat="1" ht="15.75">
      <c r="A63" s="2" t="s">
        <v>457</v>
      </c>
      <c r="B63" s="7" t="s">
        <v>855</v>
      </c>
      <c r="C63" s="7" t="s">
        <v>613</v>
      </c>
      <c r="D63" s="7"/>
      <c r="E63" s="260">
        <f t="shared" si="3"/>
        <v>4488000</v>
      </c>
      <c r="F63" s="260">
        <f t="shared" si="3"/>
        <v>4488000</v>
      </c>
    </row>
    <row r="64" spans="1:6" s="38" customFormat="1" ht="15.75">
      <c r="A64" s="2" t="s">
        <v>414</v>
      </c>
      <c r="B64" s="7" t="s">
        <v>855</v>
      </c>
      <c r="C64" s="7" t="s">
        <v>622</v>
      </c>
      <c r="D64" s="7"/>
      <c r="E64" s="260">
        <f>E65+E66</f>
        <v>4488000</v>
      </c>
      <c r="F64" s="260">
        <f>F65+F66</f>
        <v>4488000</v>
      </c>
    </row>
    <row r="65" spans="1:6" s="38" customFormat="1" ht="63">
      <c r="A65" s="2" t="s">
        <v>458</v>
      </c>
      <c r="B65" s="7" t="s">
        <v>855</v>
      </c>
      <c r="C65" s="7" t="s">
        <v>622</v>
      </c>
      <c r="D65" s="7" t="s">
        <v>459</v>
      </c>
      <c r="E65" s="260">
        <v>2486000</v>
      </c>
      <c r="F65" s="260">
        <v>2486000</v>
      </c>
    </row>
    <row r="66" spans="1:6" s="38" customFormat="1" ht="31.5">
      <c r="A66" s="2" t="s">
        <v>485</v>
      </c>
      <c r="B66" s="7" t="s">
        <v>855</v>
      </c>
      <c r="C66" s="7" t="s">
        <v>622</v>
      </c>
      <c r="D66" s="7" t="s">
        <v>460</v>
      </c>
      <c r="E66" s="260">
        <v>2002000</v>
      </c>
      <c r="F66" s="260">
        <v>2002000</v>
      </c>
    </row>
    <row r="67" spans="1:6" s="53" customFormat="1" ht="15.75">
      <c r="A67" s="35" t="s">
        <v>15</v>
      </c>
      <c r="B67" s="5" t="s">
        <v>16</v>
      </c>
      <c r="C67" s="5"/>
      <c r="D67" s="5"/>
      <c r="E67" s="263">
        <f>E68+E84+E88+E95</f>
        <v>122459000</v>
      </c>
      <c r="F67" s="263">
        <f>F68+F84+F88+F95</f>
        <v>133167200</v>
      </c>
    </row>
    <row r="68" spans="1:6" s="38" customFormat="1" ht="15.75">
      <c r="A68" s="2" t="s">
        <v>105</v>
      </c>
      <c r="B68" s="7" t="s">
        <v>104</v>
      </c>
      <c r="C68" s="7"/>
      <c r="D68" s="7"/>
      <c r="E68" s="260">
        <f>E69</f>
        <v>8699300</v>
      </c>
      <c r="F68" s="260">
        <f>F69</f>
        <v>8699300</v>
      </c>
    </row>
    <row r="69" spans="1:10" ht="15.75">
      <c r="A69" s="2" t="s">
        <v>457</v>
      </c>
      <c r="B69" s="7" t="s">
        <v>104</v>
      </c>
      <c r="C69" s="7" t="s">
        <v>613</v>
      </c>
      <c r="D69" s="7"/>
      <c r="E69" s="260">
        <f>E70+E76+E80+E82+E72+E74</f>
        <v>8699300</v>
      </c>
      <c r="F69" s="260">
        <f>F70+F76+F80+F82+F72+F74</f>
        <v>8699300</v>
      </c>
      <c r="G69" s="25"/>
      <c r="H69" s="26"/>
      <c r="I69" s="27"/>
      <c r="J69" s="27"/>
    </row>
    <row r="70" spans="1:10" ht="31.5">
      <c r="A70" s="2" t="s">
        <v>463</v>
      </c>
      <c r="B70" s="7" t="s">
        <v>104</v>
      </c>
      <c r="C70" s="7" t="s">
        <v>623</v>
      </c>
      <c r="D70" s="7"/>
      <c r="E70" s="260">
        <f>E71</f>
        <v>2854000</v>
      </c>
      <c r="F70" s="260">
        <f>F71</f>
        <v>2854000</v>
      </c>
      <c r="G70" s="25"/>
      <c r="H70" s="26"/>
      <c r="I70" s="27"/>
      <c r="J70" s="27"/>
    </row>
    <row r="71" spans="1:10" ht="31.5">
      <c r="A71" s="2" t="s">
        <v>466</v>
      </c>
      <c r="B71" s="7" t="s">
        <v>104</v>
      </c>
      <c r="C71" s="7" t="s">
        <v>623</v>
      </c>
      <c r="D71" s="7" t="s">
        <v>467</v>
      </c>
      <c r="E71" s="260">
        <v>2854000</v>
      </c>
      <c r="F71" s="260">
        <v>2854000</v>
      </c>
      <c r="G71" s="25"/>
      <c r="H71" s="26"/>
      <c r="I71" s="27"/>
      <c r="J71" s="27"/>
    </row>
    <row r="72" spans="1:10" ht="15.75">
      <c r="A72" s="2" t="s">
        <v>810</v>
      </c>
      <c r="B72" s="7" t="s">
        <v>104</v>
      </c>
      <c r="C72" s="7" t="s">
        <v>842</v>
      </c>
      <c r="D72" s="7"/>
      <c r="E72" s="260">
        <f>E73</f>
        <v>2600000</v>
      </c>
      <c r="F72" s="260">
        <f>F73</f>
        <v>2600000</v>
      </c>
      <c r="G72" s="25"/>
      <c r="H72" s="26"/>
      <c r="I72" s="27"/>
      <c r="J72" s="27"/>
    </row>
    <row r="73" spans="1:10" ht="15.75">
      <c r="A73" s="2" t="s">
        <v>461</v>
      </c>
      <c r="B73" s="7" t="s">
        <v>104</v>
      </c>
      <c r="C73" s="7" t="s">
        <v>842</v>
      </c>
      <c r="D73" s="7" t="s">
        <v>462</v>
      </c>
      <c r="E73" s="260">
        <v>2600000</v>
      </c>
      <c r="F73" s="260">
        <v>2600000</v>
      </c>
      <c r="G73" s="25"/>
      <c r="H73" s="26"/>
      <c r="I73" s="27"/>
      <c r="J73" s="27"/>
    </row>
    <row r="74" spans="1:10" ht="31.5">
      <c r="A74" s="2" t="s">
        <v>812</v>
      </c>
      <c r="B74" s="7" t="s">
        <v>104</v>
      </c>
      <c r="C74" s="7" t="s">
        <v>843</v>
      </c>
      <c r="D74" s="7"/>
      <c r="E74" s="260">
        <f>E75</f>
        <v>500000</v>
      </c>
      <c r="F74" s="260">
        <f>F75</f>
        <v>500000</v>
      </c>
      <c r="G74" s="25"/>
      <c r="H74" s="26"/>
      <c r="I74" s="27"/>
      <c r="J74" s="27"/>
    </row>
    <row r="75" spans="1:10" ht="15.75">
      <c r="A75" s="2" t="s">
        <v>461</v>
      </c>
      <c r="B75" s="7" t="s">
        <v>104</v>
      </c>
      <c r="C75" s="7" t="s">
        <v>843</v>
      </c>
      <c r="D75" s="7" t="s">
        <v>462</v>
      </c>
      <c r="E75" s="260">
        <v>500000</v>
      </c>
      <c r="F75" s="260">
        <v>500000</v>
      </c>
      <c r="G75" s="25"/>
      <c r="H75" s="26"/>
      <c r="I75" s="27"/>
      <c r="J75" s="27"/>
    </row>
    <row r="76" spans="1:10" ht="15.75">
      <c r="A76" s="2" t="s">
        <v>106</v>
      </c>
      <c r="B76" s="7" t="s">
        <v>104</v>
      </c>
      <c r="C76" s="7" t="s">
        <v>624</v>
      </c>
      <c r="D76" s="7"/>
      <c r="E76" s="260">
        <f>E79+E78+E77</f>
        <v>1000000</v>
      </c>
      <c r="F76" s="260">
        <f>F79+F78+F77</f>
        <v>1000000</v>
      </c>
      <c r="G76" s="25"/>
      <c r="H76" s="26"/>
      <c r="I76" s="27"/>
      <c r="J76" s="27"/>
    </row>
    <row r="77" spans="1:10" ht="31.5">
      <c r="A77" s="2" t="s">
        <v>485</v>
      </c>
      <c r="B77" s="7" t="s">
        <v>104</v>
      </c>
      <c r="C77" s="7" t="s">
        <v>624</v>
      </c>
      <c r="D77" s="7" t="s">
        <v>460</v>
      </c>
      <c r="E77" s="260">
        <v>420000</v>
      </c>
      <c r="F77" s="260">
        <v>420000</v>
      </c>
      <c r="G77" s="25"/>
      <c r="H77" s="26"/>
      <c r="I77" s="27"/>
      <c r="J77" s="27"/>
    </row>
    <row r="78" spans="1:10" ht="15.75">
      <c r="A78" s="2" t="s">
        <v>471</v>
      </c>
      <c r="B78" s="7" t="s">
        <v>104</v>
      </c>
      <c r="C78" s="7" t="s">
        <v>624</v>
      </c>
      <c r="D78" s="7" t="s">
        <v>470</v>
      </c>
      <c r="E78" s="260">
        <v>80000</v>
      </c>
      <c r="F78" s="260">
        <v>80000</v>
      </c>
      <c r="G78" s="25"/>
      <c r="H78" s="26"/>
      <c r="I78" s="27"/>
      <c r="J78" s="27"/>
    </row>
    <row r="79" spans="1:10" ht="15.75">
      <c r="A79" s="2" t="s">
        <v>461</v>
      </c>
      <c r="B79" s="7" t="s">
        <v>104</v>
      </c>
      <c r="C79" s="7" t="s">
        <v>624</v>
      </c>
      <c r="D79" s="7" t="s">
        <v>462</v>
      </c>
      <c r="E79" s="260">
        <v>500000</v>
      </c>
      <c r="F79" s="260">
        <v>500000</v>
      </c>
      <c r="G79" s="25"/>
      <c r="H79" s="26"/>
      <c r="I79" s="27"/>
      <c r="J79" s="27"/>
    </row>
    <row r="80" spans="1:10" ht="63">
      <c r="A80" s="2" t="s">
        <v>496</v>
      </c>
      <c r="B80" s="7" t="s">
        <v>104</v>
      </c>
      <c r="C80" s="7" t="s">
        <v>625</v>
      </c>
      <c r="D80" s="7"/>
      <c r="E80" s="260">
        <f>E81</f>
        <v>592400</v>
      </c>
      <c r="F80" s="260">
        <f>F81</f>
        <v>592400</v>
      </c>
      <c r="G80" s="25"/>
      <c r="H80" s="26"/>
      <c r="I80" s="27"/>
      <c r="J80" s="27"/>
    </row>
    <row r="81" spans="1:10" ht="31.5">
      <c r="A81" s="2" t="s">
        <v>485</v>
      </c>
      <c r="B81" s="7" t="s">
        <v>104</v>
      </c>
      <c r="C81" s="7" t="s">
        <v>625</v>
      </c>
      <c r="D81" s="7" t="s">
        <v>460</v>
      </c>
      <c r="E81" s="260">
        <v>592400</v>
      </c>
      <c r="F81" s="260">
        <v>592400</v>
      </c>
      <c r="G81" s="25"/>
      <c r="H81" s="26"/>
      <c r="I81" s="27"/>
      <c r="J81" s="27"/>
    </row>
    <row r="82" spans="1:10" ht="47.25">
      <c r="A82" s="2" t="s">
        <v>1182</v>
      </c>
      <c r="B82" s="7" t="s">
        <v>104</v>
      </c>
      <c r="C82" s="7" t="s">
        <v>626</v>
      </c>
      <c r="D82" s="7"/>
      <c r="E82" s="260">
        <f>E83</f>
        <v>1152900</v>
      </c>
      <c r="F82" s="260">
        <f>F83</f>
        <v>1152900</v>
      </c>
      <c r="G82" s="25"/>
      <c r="H82" s="26"/>
      <c r="I82" s="27"/>
      <c r="J82" s="27"/>
    </row>
    <row r="83" spans="1:10" ht="31.5">
      <c r="A83" s="2" t="s">
        <v>485</v>
      </c>
      <c r="B83" s="7" t="s">
        <v>104</v>
      </c>
      <c r="C83" s="7" t="s">
        <v>626</v>
      </c>
      <c r="D83" s="7" t="s">
        <v>460</v>
      </c>
      <c r="E83" s="260">
        <v>1152900</v>
      </c>
      <c r="F83" s="260">
        <v>1152900</v>
      </c>
      <c r="G83" s="25"/>
      <c r="H83" s="26"/>
      <c r="I83" s="27"/>
      <c r="J83" s="27"/>
    </row>
    <row r="84" spans="1:6" s="38" customFormat="1" ht="15.75">
      <c r="A84" s="2" t="s">
        <v>477</v>
      </c>
      <c r="B84" s="7" t="s">
        <v>476</v>
      </c>
      <c r="C84" s="52"/>
      <c r="D84" s="52"/>
      <c r="E84" s="260">
        <f aca="true" t="shared" si="4" ref="E84:F86">E85</f>
        <v>11400000</v>
      </c>
      <c r="F84" s="260">
        <f t="shared" si="4"/>
        <v>11400000</v>
      </c>
    </row>
    <row r="85" spans="1:6" s="38" customFormat="1" ht="15.75">
      <c r="A85" s="2" t="s">
        <v>457</v>
      </c>
      <c r="B85" s="7" t="s">
        <v>476</v>
      </c>
      <c r="C85" s="14" t="s">
        <v>613</v>
      </c>
      <c r="D85" s="7"/>
      <c r="E85" s="260">
        <f t="shared" si="4"/>
        <v>11400000</v>
      </c>
      <c r="F85" s="260">
        <f t="shared" si="4"/>
        <v>11400000</v>
      </c>
    </row>
    <row r="86" spans="1:6" s="38" customFormat="1" ht="19.5" customHeight="1">
      <c r="A86" s="2" t="s">
        <v>478</v>
      </c>
      <c r="B86" s="7" t="s">
        <v>476</v>
      </c>
      <c r="C86" s="14" t="s">
        <v>672</v>
      </c>
      <c r="D86" s="52"/>
      <c r="E86" s="260">
        <f t="shared" si="4"/>
        <v>11400000</v>
      </c>
      <c r="F86" s="260">
        <f t="shared" si="4"/>
        <v>11400000</v>
      </c>
    </row>
    <row r="87" spans="1:6" s="38" customFormat="1" ht="31.5">
      <c r="A87" s="2" t="s">
        <v>485</v>
      </c>
      <c r="B87" s="7" t="s">
        <v>476</v>
      </c>
      <c r="C87" s="14" t="s">
        <v>672</v>
      </c>
      <c r="D87" s="7" t="s">
        <v>460</v>
      </c>
      <c r="E87" s="260">
        <v>11400000</v>
      </c>
      <c r="F87" s="260">
        <v>11400000</v>
      </c>
    </row>
    <row r="88" spans="1:6" s="38" customFormat="1" ht="15.75">
      <c r="A88" s="2" t="s">
        <v>360</v>
      </c>
      <c r="B88" s="7" t="s">
        <v>24</v>
      </c>
      <c r="C88" s="14"/>
      <c r="D88" s="7"/>
      <c r="E88" s="260">
        <f>E89</f>
        <v>88002000</v>
      </c>
      <c r="F88" s="260">
        <f>F89</f>
        <v>98710200</v>
      </c>
    </row>
    <row r="89" spans="1:6" s="38" customFormat="1" ht="15.75">
      <c r="A89" s="2" t="s">
        <v>457</v>
      </c>
      <c r="B89" s="7" t="s">
        <v>24</v>
      </c>
      <c r="C89" s="7" t="s">
        <v>613</v>
      </c>
      <c r="D89" s="7"/>
      <c r="E89" s="260">
        <f>E92+E90</f>
        <v>88002000</v>
      </c>
      <c r="F89" s="260">
        <f>F92+F90</f>
        <v>98710200</v>
      </c>
    </row>
    <row r="90" spans="1:6" s="38" customFormat="1" ht="47.25">
      <c r="A90" s="2" t="s">
        <v>510</v>
      </c>
      <c r="B90" s="7" t="s">
        <v>24</v>
      </c>
      <c r="C90" s="7" t="s">
        <v>671</v>
      </c>
      <c r="D90" s="7"/>
      <c r="E90" s="260">
        <f>E91</f>
        <v>74127000</v>
      </c>
      <c r="F90" s="260">
        <f>F91</f>
        <v>81311000</v>
      </c>
    </row>
    <row r="91" spans="1:6" s="38" customFormat="1" ht="31.5">
      <c r="A91" s="2" t="s">
        <v>485</v>
      </c>
      <c r="B91" s="7" t="s">
        <v>24</v>
      </c>
      <c r="C91" s="7" t="s">
        <v>671</v>
      </c>
      <c r="D91" s="7" t="s">
        <v>460</v>
      </c>
      <c r="E91" s="260">
        <v>74127000</v>
      </c>
      <c r="F91" s="260">
        <v>81311000</v>
      </c>
    </row>
    <row r="92" spans="1:6" s="38" customFormat="1" ht="15.75">
      <c r="A92" s="2" t="s">
        <v>413</v>
      </c>
      <c r="B92" s="7" t="s">
        <v>24</v>
      </c>
      <c r="C92" s="7" t="s">
        <v>670</v>
      </c>
      <c r="D92" s="7"/>
      <c r="E92" s="260">
        <f>E93+E94</f>
        <v>13875000</v>
      </c>
      <c r="F92" s="260">
        <f>F93+F94</f>
        <v>17399200</v>
      </c>
    </row>
    <row r="93" spans="1:6" s="38" customFormat="1" ht="31.5">
      <c r="A93" s="2" t="s">
        <v>485</v>
      </c>
      <c r="B93" s="7" t="s">
        <v>24</v>
      </c>
      <c r="C93" s="7" t="s">
        <v>670</v>
      </c>
      <c r="D93" s="7" t="s">
        <v>460</v>
      </c>
      <c r="E93" s="260">
        <v>8171000</v>
      </c>
      <c r="F93" s="260">
        <v>11695200</v>
      </c>
    </row>
    <row r="94" spans="1:6" s="38" customFormat="1" ht="15.75">
      <c r="A94" s="2" t="s">
        <v>361</v>
      </c>
      <c r="B94" s="7" t="s">
        <v>24</v>
      </c>
      <c r="C94" s="7" t="s">
        <v>670</v>
      </c>
      <c r="D94" s="7" t="s">
        <v>469</v>
      </c>
      <c r="E94" s="260">
        <v>5704000</v>
      </c>
      <c r="F94" s="260">
        <v>5704000</v>
      </c>
    </row>
    <row r="95" spans="1:6" s="38" customFormat="1" ht="15.75">
      <c r="A95" s="2" t="s">
        <v>17</v>
      </c>
      <c r="B95" s="7" t="s">
        <v>479</v>
      </c>
      <c r="C95" s="7"/>
      <c r="D95" s="7"/>
      <c r="E95" s="260">
        <f>E96</f>
        <v>14357700</v>
      </c>
      <c r="F95" s="260">
        <f>F96</f>
        <v>14357700</v>
      </c>
    </row>
    <row r="96" spans="1:6" s="38" customFormat="1" ht="15.75">
      <c r="A96" s="2" t="s">
        <v>457</v>
      </c>
      <c r="B96" s="7" t="s">
        <v>479</v>
      </c>
      <c r="C96" s="7" t="s">
        <v>613</v>
      </c>
      <c r="D96" s="7"/>
      <c r="E96" s="260">
        <f>E99+E101+E103+E97+E105</f>
        <v>14357700</v>
      </c>
      <c r="F96" s="260">
        <f>F99+F101+F103+F97+F105</f>
        <v>14357700</v>
      </c>
    </row>
    <row r="97" spans="1:6" s="38" customFormat="1" ht="63">
      <c r="A97" s="2" t="s">
        <v>817</v>
      </c>
      <c r="B97" s="7" t="s">
        <v>479</v>
      </c>
      <c r="C97" s="7" t="s">
        <v>669</v>
      </c>
      <c r="D97" s="7"/>
      <c r="E97" s="260">
        <f>E98</f>
        <v>57700</v>
      </c>
      <c r="F97" s="260">
        <f>F98</f>
        <v>57700</v>
      </c>
    </row>
    <row r="98" spans="1:6" s="38" customFormat="1" ht="31.5">
      <c r="A98" s="2" t="s">
        <v>485</v>
      </c>
      <c r="B98" s="7" t="s">
        <v>479</v>
      </c>
      <c r="C98" s="7" t="s">
        <v>669</v>
      </c>
      <c r="D98" s="7" t="s">
        <v>460</v>
      </c>
      <c r="E98" s="260">
        <v>57700</v>
      </c>
      <c r="F98" s="260">
        <v>57700</v>
      </c>
    </row>
    <row r="99" spans="1:6" s="38" customFormat="1" ht="15.75">
      <c r="A99" s="2" t="s">
        <v>316</v>
      </c>
      <c r="B99" s="7" t="s">
        <v>479</v>
      </c>
      <c r="C99" s="7" t="s">
        <v>667</v>
      </c>
      <c r="D99" s="7"/>
      <c r="E99" s="260">
        <f>E100</f>
        <v>1500000</v>
      </c>
      <c r="F99" s="260">
        <f>F100</f>
        <v>1500000</v>
      </c>
    </row>
    <row r="100" spans="1:6" s="38" customFormat="1" ht="31.5">
      <c r="A100" s="2" t="s">
        <v>485</v>
      </c>
      <c r="B100" s="7" t="s">
        <v>479</v>
      </c>
      <c r="C100" s="7" t="s">
        <v>667</v>
      </c>
      <c r="D100" s="7" t="s">
        <v>460</v>
      </c>
      <c r="E100" s="260">
        <v>1500000</v>
      </c>
      <c r="F100" s="260">
        <v>1500000</v>
      </c>
    </row>
    <row r="101" spans="1:6" s="38" customFormat="1" ht="31.5">
      <c r="A101" s="2" t="s">
        <v>86</v>
      </c>
      <c r="B101" s="7" t="s">
        <v>479</v>
      </c>
      <c r="C101" s="7" t="s">
        <v>668</v>
      </c>
      <c r="D101" s="7"/>
      <c r="E101" s="260">
        <f>E102</f>
        <v>3000000</v>
      </c>
      <c r="F101" s="260">
        <f>F102</f>
        <v>3000000</v>
      </c>
    </row>
    <row r="102" spans="1:6" s="38" customFormat="1" ht="31.5">
      <c r="A102" s="2" t="s">
        <v>485</v>
      </c>
      <c r="B102" s="7" t="s">
        <v>479</v>
      </c>
      <c r="C102" s="7" t="s">
        <v>668</v>
      </c>
      <c r="D102" s="7" t="s">
        <v>460</v>
      </c>
      <c r="E102" s="260">
        <v>3000000</v>
      </c>
      <c r="F102" s="260">
        <v>3000000</v>
      </c>
    </row>
    <row r="103" spans="1:6" s="38" customFormat="1" ht="31.5">
      <c r="A103" s="2" t="s">
        <v>355</v>
      </c>
      <c r="B103" s="7" t="s">
        <v>479</v>
      </c>
      <c r="C103" s="7" t="s">
        <v>666</v>
      </c>
      <c r="D103" s="7"/>
      <c r="E103" s="260">
        <f>E104</f>
        <v>2400000</v>
      </c>
      <c r="F103" s="260">
        <f>F104</f>
        <v>2400000</v>
      </c>
    </row>
    <row r="104" spans="1:6" s="38" customFormat="1" ht="15.75">
      <c r="A104" s="2" t="s">
        <v>461</v>
      </c>
      <c r="B104" s="7" t="s">
        <v>479</v>
      </c>
      <c r="C104" s="7" t="s">
        <v>666</v>
      </c>
      <c r="D104" s="7" t="s">
        <v>462</v>
      </c>
      <c r="E104" s="260">
        <v>2400000</v>
      </c>
      <c r="F104" s="260">
        <v>2400000</v>
      </c>
    </row>
    <row r="105" spans="1:6" s="38" customFormat="1" ht="31.5">
      <c r="A105" s="2" t="s">
        <v>862</v>
      </c>
      <c r="B105" s="7" t="s">
        <v>479</v>
      </c>
      <c r="C105" s="7" t="s">
        <v>1208</v>
      </c>
      <c r="D105" s="7"/>
      <c r="E105" s="260">
        <f>E106</f>
        <v>7400000</v>
      </c>
      <c r="F105" s="260">
        <f>F106</f>
        <v>7400000</v>
      </c>
    </row>
    <row r="106" spans="1:6" s="38" customFormat="1" ht="31.5">
      <c r="A106" s="2" t="s">
        <v>466</v>
      </c>
      <c r="B106" s="7" t="s">
        <v>479</v>
      </c>
      <c r="C106" s="7" t="s">
        <v>1208</v>
      </c>
      <c r="D106" s="7" t="s">
        <v>467</v>
      </c>
      <c r="E106" s="260">
        <v>7400000</v>
      </c>
      <c r="F106" s="260">
        <v>7400000</v>
      </c>
    </row>
    <row r="107" spans="1:6" s="53" customFormat="1" ht="15.75">
      <c r="A107" s="35" t="s">
        <v>417</v>
      </c>
      <c r="B107" s="5" t="s">
        <v>415</v>
      </c>
      <c r="C107" s="5"/>
      <c r="D107" s="5"/>
      <c r="E107" s="263">
        <f>E108+E122+E114</f>
        <v>49416300</v>
      </c>
      <c r="F107" s="263">
        <f>F108+F122+F114</f>
        <v>49517300</v>
      </c>
    </row>
    <row r="108" spans="1:6" s="53" customFormat="1" ht="15.75">
      <c r="A108" s="2" t="s">
        <v>445</v>
      </c>
      <c r="B108" s="7" t="s">
        <v>444</v>
      </c>
      <c r="C108" s="7"/>
      <c r="D108" s="7"/>
      <c r="E108" s="260">
        <f>E109</f>
        <v>1228000</v>
      </c>
      <c r="F108" s="260">
        <f>F109</f>
        <v>1251000</v>
      </c>
    </row>
    <row r="109" spans="1:6" s="53" customFormat="1" ht="15.75">
      <c r="A109" s="2" t="s">
        <v>457</v>
      </c>
      <c r="B109" s="7" t="s">
        <v>444</v>
      </c>
      <c r="C109" s="7" t="s">
        <v>613</v>
      </c>
      <c r="D109" s="7"/>
      <c r="E109" s="260">
        <f>E112+E110</f>
        <v>1228000</v>
      </c>
      <c r="F109" s="260">
        <f>F112+F110</f>
        <v>1251000</v>
      </c>
    </row>
    <row r="110" spans="1:6" s="53" customFormat="1" ht="66.75" customHeight="1">
      <c r="A110" s="2" t="s">
        <v>699</v>
      </c>
      <c r="B110" s="7" t="s">
        <v>444</v>
      </c>
      <c r="C110" s="7" t="s">
        <v>700</v>
      </c>
      <c r="D110" s="7"/>
      <c r="E110" s="260">
        <f>E111</f>
        <v>378000</v>
      </c>
      <c r="F110" s="260">
        <f>F111</f>
        <v>401000</v>
      </c>
    </row>
    <row r="111" spans="1:6" s="53" customFormat="1" ht="31.5">
      <c r="A111" s="2" t="s">
        <v>314</v>
      </c>
      <c r="B111" s="7" t="s">
        <v>444</v>
      </c>
      <c r="C111" s="7" t="s">
        <v>700</v>
      </c>
      <c r="D111" s="7" t="s">
        <v>473</v>
      </c>
      <c r="E111" s="260">
        <v>378000</v>
      </c>
      <c r="F111" s="260">
        <v>401000</v>
      </c>
    </row>
    <row r="112" spans="1:6" s="53" customFormat="1" ht="47.25">
      <c r="A112" s="2" t="s">
        <v>446</v>
      </c>
      <c r="B112" s="7" t="s">
        <v>444</v>
      </c>
      <c r="C112" s="7" t="s">
        <v>665</v>
      </c>
      <c r="D112" s="7"/>
      <c r="E112" s="260">
        <f>E113</f>
        <v>850000</v>
      </c>
      <c r="F112" s="260">
        <f>F113</f>
        <v>850000</v>
      </c>
    </row>
    <row r="113" spans="1:6" s="53" customFormat="1" ht="31.5">
      <c r="A113" s="2" t="s">
        <v>485</v>
      </c>
      <c r="B113" s="7" t="s">
        <v>444</v>
      </c>
      <c r="C113" s="7" t="s">
        <v>665</v>
      </c>
      <c r="D113" s="7" t="s">
        <v>460</v>
      </c>
      <c r="E113" s="260">
        <v>850000</v>
      </c>
      <c r="F113" s="260">
        <v>850000</v>
      </c>
    </row>
    <row r="114" spans="1:6" s="38" customFormat="1" ht="15.75">
      <c r="A114" s="2" t="s">
        <v>418</v>
      </c>
      <c r="B114" s="7" t="s">
        <v>416</v>
      </c>
      <c r="C114" s="7"/>
      <c r="D114" s="7"/>
      <c r="E114" s="260">
        <f>E115</f>
        <v>8257100</v>
      </c>
      <c r="F114" s="260">
        <f>F115</f>
        <v>8335100</v>
      </c>
    </row>
    <row r="115" spans="1:6" s="53" customFormat="1" ht="20.25" customHeight="1">
      <c r="A115" s="2" t="s">
        <v>457</v>
      </c>
      <c r="B115" s="7" t="s">
        <v>416</v>
      </c>
      <c r="C115" s="7" t="s">
        <v>613</v>
      </c>
      <c r="D115" s="7"/>
      <c r="E115" s="260">
        <f>E118+E120+E116</f>
        <v>8257100</v>
      </c>
      <c r="F115" s="260">
        <f>F118+F120+F116</f>
        <v>8335100</v>
      </c>
    </row>
    <row r="116" spans="1:6" s="53" customFormat="1" ht="95.25" customHeight="1">
      <c r="A116" s="2" t="s">
        <v>683</v>
      </c>
      <c r="B116" s="7" t="s">
        <v>416</v>
      </c>
      <c r="C116" s="7" t="s">
        <v>694</v>
      </c>
      <c r="D116" s="7"/>
      <c r="E116" s="260">
        <f>E117</f>
        <v>2987100</v>
      </c>
      <c r="F116" s="260">
        <f>F117</f>
        <v>2987100</v>
      </c>
    </row>
    <row r="117" spans="1:6" s="53" customFormat="1" ht="21" customHeight="1">
      <c r="A117" s="2" t="s">
        <v>461</v>
      </c>
      <c r="B117" s="7" t="s">
        <v>416</v>
      </c>
      <c r="C117" s="7" t="s">
        <v>694</v>
      </c>
      <c r="D117" s="7" t="s">
        <v>462</v>
      </c>
      <c r="E117" s="260">
        <v>2987100</v>
      </c>
      <c r="F117" s="260">
        <v>2987100</v>
      </c>
    </row>
    <row r="118" spans="1:6" s="53" customFormat="1" ht="20.25" customHeight="1">
      <c r="A118" s="2" t="s">
        <v>40</v>
      </c>
      <c r="B118" s="7" t="s">
        <v>416</v>
      </c>
      <c r="C118" s="7" t="s">
        <v>663</v>
      </c>
      <c r="D118" s="7"/>
      <c r="E118" s="260">
        <f>E119</f>
        <v>3270000</v>
      </c>
      <c r="F118" s="260">
        <f>F119</f>
        <v>3348000</v>
      </c>
    </row>
    <row r="119" spans="1:6" s="53" customFormat="1" ht="34.5" customHeight="1">
      <c r="A119" s="2" t="s">
        <v>485</v>
      </c>
      <c r="B119" s="7" t="s">
        <v>416</v>
      </c>
      <c r="C119" s="7" t="s">
        <v>663</v>
      </c>
      <c r="D119" s="7" t="s">
        <v>460</v>
      </c>
      <c r="E119" s="260">
        <v>3270000</v>
      </c>
      <c r="F119" s="260">
        <v>3348000</v>
      </c>
    </row>
    <row r="120" spans="1:6" s="53" customFormat="1" ht="31.5">
      <c r="A120" s="2" t="s">
        <v>314</v>
      </c>
      <c r="B120" s="7" t="s">
        <v>416</v>
      </c>
      <c r="C120" s="7" t="s">
        <v>664</v>
      </c>
      <c r="D120" s="7"/>
      <c r="E120" s="260">
        <f>E121</f>
        <v>2000000</v>
      </c>
      <c r="F120" s="260">
        <f>F121</f>
        <v>2000000</v>
      </c>
    </row>
    <row r="121" spans="1:6" s="53" customFormat="1" ht="31.5">
      <c r="A121" s="2" t="s">
        <v>164</v>
      </c>
      <c r="B121" s="7" t="s">
        <v>416</v>
      </c>
      <c r="C121" s="7" t="s">
        <v>664</v>
      </c>
      <c r="D121" s="7" t="s">
        <v>473</v>
      </c>
      <c r="E121" s="260">
        <v>2000000</v>
      </c>
      <c r="F121" s="260">
        <v>2000000</v>
      </c>
    </row>
    <row r="122" spans="1:6" s="38" customFormat="1" ht="15.75">
      <c r="A122" s="2" t="s">
        <v>440</v>
      </c>
      <c r="B122" s="7" t="s">
        <v>439</v>
      </c>
      <c r="C122" s="7"/>
      <c r="D122" s="7"/>
      <c r="E122" s="260">
        <f aca="true" t="shared" si="5" ref="E122:F125">E123</f>
        <v>39931200</v>
      </c>
      <c r="F122" s="260">
        <f t="shared" si="5"/>
        <v>39931200</v>
      </c>
    </row>
    <row r="123" spans="1:6" s="38" customFormat="1" ht="15.75">
      <c r="A123" s="2" t="s">
        <v>457</v>
      </c>
      <c r="B123" s="7" t="s">
        <v>439</v>
      </c>
      <c r="C123" s="7" t="s">
        <v>613</v>
      </c>
      <c r="D123" s="7"/>
      <c r="E123" s="260">
        <f t="shared" si="5"/>
        <v>39931200</v>
      </c>
      <c r="F123" s="260">
        <f t="shared" si="5"/>
        <v>39931200</v>
      </c>
    </row>
    <row r="124" spans="1:6" s="38" customFormat="1" ht="31.5">
      <c r="A124" s="2" t="s">
        <v>1194</v>
      </c>
      <c r="B124" s="7" t="s">
        <v>439</v>
      </c>
      <c r="C124" s="7" t="s">
        <v>769</v>
      </c>
      <c r="D124" s="7"/>
      <c r="E124" s="260">
        <f t="shared" si="5"/>
        <v>39931200</v>
      </c>
      <c r="F124" s="260">
        <f t="shared" si="5"/>
        <v>39931200</v>
      </c>
    </row>
    <row r="125" spans="1:6" s="38" customFormat="1" ht="32.25" customHeight="1">
      <c r="A125" s="2" t="s">
        <v>680</v>
      </c>
      <c r="B125" s="7" t="s">
        <v>439</v>
      </c>
      <c r="C125" s="7" t="s">
        <v>770</v>
      </c>
      <c r="D125" s="7"/>
      <c r="E125" s="260">
        <f t="shared" si="5"/>
        <v>39931200</v>
      </c>
      <c r="F125" s="260">
        <f t="shared" si="5"/>
        <v>39931200</v>
      </c>
    </row>
    <row r="126" spans="1:6" s="38" customFormat="1" ht="15.75">
      <c r="A126" s="2" t="s">
        <v>681</v>
      </c>
      <c r="B126" s="7" t="s">
        <v>439</v>
      </c>
      <c r="C126" s="7" t="s">
        <v>770</v>
      </c>
      <c r="D126" s="7" t="s">
        <v>469</v>
      </c>
      <c r="E126" s="260">
        <v>39931200</v>
      </c>
      <c r="F126" s="260">
        <v>39931200</v>
      </c>
    </row>
    <row r="127" spans="1:9" s="38" customFormat="1" ht="15.75">
      <c r="A127" s="35" t="s">
        <v>18</v>
      </c>
      <c r="B127" s="5" t="s">
        <v>381</v>
      </c>
      <c r="C127" s="5"/>
      <c r="D127" s="5"/>
      <c r="E127" s="263">
        <f>E128+E138+E185+E173+E159</f>
        <v>1260206883.7</v>
      </c>
      <c r="F127" s="263">
        <f>F128+F138+F185+F173+F159</f>
        <v>1223188445.92</v>
      </c>
      <c r="H127" s="292"/>
      <c r="I127" s="293"/>
    </row>
    <row r="128" spans="1:6" s="38" customFormat="1" ht="15.75">
      <c r="A128" s="2" t="s">
        <v>385</v>
      </c>
      <c r="B128" s="7" t="s">
        <v>382</v>
      </c>
      <c r="C128" s="7"/>
      <c r="D128" s="7"/>
      <c r="E128" s="260">
        <f>E129</f>
        <v>388343400</v>
      </c>
      <c r="F128" s="260">
        <f>F129</f>
        <v>388343400</v>
      </c>
    </row>
    <row r="129" spans="1:6" s="38" customFormat="1" ht="15.75">
      <c r="A129" s="2" t="s">
        <v>457</v>
      </c>
      <c r="B129" s="7" t="s">
        <v>382</v>
      </c>
      <c r="C129" s="7" t="s">
        <v>613</v>
      </c>
      <c r="D129" s="7"/>
      <c r="E129" s="260">
        <f>E130+E132+E134+E136</f>
        <v>388343400</v>
      </c>
      <c r="F129" s="260">
        <f>F130+F132+F134+F136</f>
        <v>388343400</v>
      </c>
    </row>
    <row r="130" spans="1:6" s="38" customFormat="1" ht="15.75">
      <c r="A130" s="2" t="s">
        <v>167</v>
      </c>
      <c r="B130" s="7" t="s">
        <v>382</v>
      </c>
      <c r="C130" s="7" t="s">
        <v>659</v>
      </c>
      <c r="D130" s="7"/>
      <c r="E130" s="260">
        <f>E131</f>
        <v>110172000</v>
      </c>
      <c r="F130" s="260">
        <f>F131</f>
        <v>110172000</v>
      </c>
    </row>
    <row r="131" spans="1:6" s="38" customFormat="1" ht="31.5">
      <c r="A131" s="2" t="s">
        <v>466</v>
      </c>
      <c r="B131" s="7" t="s">
        <v>382</v>
      </c>
      <c r="C131" s="7" t="s">
        <v>659</v>
      </c>
      <c r="D131" s="7" t="s">
        <v>467</v>
      </c>
      <c r="E131" s="260">
        <v>110172000</v>
      </c>
      <c r="F131" s="260">
        <v>110172000</v>
      </c>
    </row>
    <row r="132" spans="1:6" s="38" customFormat="1" ht="226.5" customHeight="1">
      <c r="A132" s="2" t="s">
        <v>501</v>
      </c>
      <c r="B132" s="7" t="s">
        <v>382</v>
      </c>
      <c r="C132" s="7" t="s">
        <v>661</v>
      </c>
      <c r="D132" s="7"/>
      <c r="E132" s="260">
        <f>E133</f>
        <v>198389200</v>
      </c>
      <c r="F132" s="260">
        <f>F133</f>
        <v>198389200</v>
      </c>
    </row>
    <row r="133" spans="1:6" s="38" customFormat="1" ht="34.5" customHeight="1">
      <c r="A133" s="2" t="s">
        <v>466</v>
      </c>
      <c r="B133" s="7" t="s">
        <v>382</v>
      </c>
      <c r="C133" s="7" t="s">
        <v>661</v>
      </c>
      <c r="D133" s="7" t="s">
        <v>467</v>
      </c>
      <c r="E133" s="260">
        <v>198389200</v>
      </c>
      <c r="F133" s="260">
        <v>198389200</v>
      </c>
    </row>
    <row r="134" spans="1:6" s="38" customFormat="1" ht="220.5" customHeight="1">
      <c r="A134" s="2" t="s">
        <v>7</v>
      </c>
      <c r="B134" s="7" t="s">
        <v>382</v>
      </c>
      <c r="C134" s="7" t="s">
        <v>662</v>
      </c>
      <c r="D134" s="7"/>
      <c r="E134" s="260">
        <f>E135</f>
        <v>2775400</v>
      </c>
      <c r="F134" s="260">
        <f>F135</f>
        <v>2775400</v>
      </c>
    </row>
    <row r="135" spans="1:6" s="38" customFormat="1" ht="36" customHeight="1">
      <c r="A135" s="2" t="s">
        <v>466</v>
      </c>
      <c r="B135" s="7" t="s">
        <v>382</v>
      </c>
      <c r="C135" s="7" t="s">
        <v>662</v>
      </c>
      <c r="D135" s="7" t="s">
        <v>467</v>
      </c>
      <c r="E135" s="260">
        <v>2775400</v>
      </c>
      <c r="F135" s="260">
        <v>2775400</v>
      </c>
    </row>
    <row r="136" spans="1:6" s="38" customFormat="1" ht="236.25">
      <c r="A136" s="2" t="s">
        <v>502</v>
      </c>
      <c r="B136" s="7" t="s">
        <v>382</v>
      </c>
      <c r="C136" s="7" t="s">
        <v>660</v>
      </c>
      <c r="D136" s="7"/>
      <c r="E136" s="260">
        <f>E137</f>
        <v>77006800</v>
      </c>
      <c r="F136" s="260">
        <f>F137</f>
        <v>77006800</v>
      </c>
    </row>
    <row r="137" spans="1:6" s="38" customFormat="1" ht="31.5">
      <c r="A137" s="2" t="s">
        <v>466</v>
      </c>
      <c r="B137" s="7" t="s">
        <v>382</v>
      </c>
      <c r="C137" s="7" t="s">
        <v>660</v>
      </c>
      <c r="D137" s="7" t="s">
        <v>467</v>
      </c>
      <c r="E137" s="260">
        <v>77006800</v>
      </c>
      <c r="F137" s="260">
        <v>77006800</v>
      </c>
    </row>
    <row r="138" spans="1:6" s="38" customFormat="1" ht="15.75">
      <c r="A138" s="2" t="s">
        <v>386</v>
      </c>
      <c r="B138" s="7" t="s">
        <v>19</v>
      </c>
      <c r="C138" s="7"/>
      <c r="D138" s="7"/>
      <c r="E138" s="260">
        <f>E139+E156</f>
        <v>656256232.5</v>
      </c>
      <c r="F138" s="260">
        <f>F139+F156</f>
        <v>655527145.92</v>
      </c>
    </row>
    <row r="139" spans="1:9" s="38" customFormat="1" ht="15.75">
      <c r="A139" s="2" t="s">
        <v>457</v>
      </c>
      <c r="B139" s="7" t="s">
        <v>19</v>
      </c>
      <c r="C139" s="7" t="s">
        <v>613</v>
      </c>
      <c r="D139" s="7"/>
      <c r="E139" s="260">
        <f>E146+E150+E152+E154+E144+E142+E140+E148</f>
        <v>655891823.59</v>
      </c>
      <c r="F139" s="260">
        <f>F146+F150+F152+F154+F144+F142+F140+F148</f>
        <v>655169072</v>
      </c>
      <c r="H139" s="106"/>
      <c r="I139" s="106"/>
    </row>
    <row r="140" spans="1:9" s="38" customFormat="1" ht="49.5" customHeight="1">
      <c r="A140" s="2" t="s">
        <v>872</v>
      </c>
      <c r="B140" s="7" t="s">
        <v>19</v>
      </c>
      <c r="C140" s="7" t="s">
        <v>874</v>
      </c>
      <c r="D140" s="7"/>
      <c r="E140" s="260">
        <f>E141</f>
        <v>47761301.59</v>
      </c>
      <c r="F140" s="260">
        <f>F141</f>
        <v>47038550</v>
      </c>
      <c r="H140" s="106"/>
      <c r="I140" s="106"/>
    </row>
    <row r="141" spans="1:9" s="38" customFormat="1" ht="31.5">
      <c r="A141" s="2" t="s">
        <v>466</v>
      </c>
      <c r="B141" s="7" t="s">
        <v>19</v>
      </c>
      <c r="C141" s="7" t="s">
        <v>874</v>
      </c>
      <c r="D141" s="7" t="s">
        <v>467</v>
      </c>
      <c r="E141" s="260">
        <v>47761301.59</v>
      </c>
      <c r="F141" s="260">
        <v>47038550</v>
      </c>
      <c r="H141" s="106"/>
      <c r="I141" s="106"/>
    </row>
    <row r="142" spans="1:9" s="38" customFormat="1" ht="64.5" customHeight="1">
      <c r="A142" s="2" t="s">
        <v>703</v>
      </c>
      <c r="B142" s="7" t="s">
        <v>19</v>
      </c>
      <c r="C142" s="7" t="s">
        <v>658</v>
      </c>
      <c r="D142" s="7"/>
      <c r="E142" s="294">
        <f>E143</f>
        <v>7871500</v>
      </c>
      <c r="F142" s="260">
        <f>F143</f>
        <v>7871500</v>
      </c>
      <c r="H142" s="106"/>
      <c r="I142" s="106"/>
    </row>
    <row r="143" spans="1:9" s="38" customFormat="1" ht="31.5">
      <c r="A143" s="2" t="s">
        <v>466</v>
      </c>
      <c r="B143" s="7" t="s">
        <v>19</v>
      </c>
      <c r="C143" s="7" t="s">
        <v>658</v>
      </c>
      <c r="D143" s="7" t="s">
        <v>467</v>
      </c>
      <c r="E143" s="260">
        <v>7871500</v>
      </c>
      <c r="F143" s="260">
        <v>7871500</v>
      </c>
      <c r="H143" s="106"/>
      <c r="I143" s="106"/>
    </row>
    <row r="144" spans="1:9" s="38" customFormat="1" ht="31.5">
      <c r="A144" s="2" t="s">
        <v>685</v>
      </c>
      <c r="B144" s="7" t="s">
        <v>19</v>
      </c>
      <c r="C144" s="7" t="s">
        <v>693</v>
      </c>
      <c r="D144" s="7"/>
      <c r="E144" s="260">
        <f>E145</f>
        <v>5047000</v>
      </c>
      <c r="F144" s="260">
        <f>F145</f>
        <v>5047000</v>
      </c>
      <c r="H144" s="106"/>
      <c r="I144" s="106"/>
    </row>
    <row r="145" spans="1:9" s="38" customFormat="1" ht="31.5">
      <c r="A145" s="2" t="s">
        <v>466</v>
      </c>
      <c r="B145" s="7" t="s">
        <v>19</v>
      </c>
      <c r="C145" s="7" t="s">
        <v>693</v>
      </c>
      <c r="D145" s="7" t="s">
        <v>467</v>
      </c>
      <c r="E145" s="260">
        <v>5047000</v>
      </c>
      <c r="F145" s="260">
        <v>5047000</v>
      </c>
      <c r="H145" s="106"/>
      <c r="I145" s="106"/>
    </row>
    <row r="146" spans="1:6" s="38" customFormat="1" ht="31.5">
      <c r="A146" s="2" t="s">
        <v>168</v>
      </c>
      <c r="B146" s="7" t="s">
        <v>19</v>
      </c>
      <c r="C146" s="7" t="s">
        <v>654</v>
      </c>
      <c r="D146" s="7"/>
      <c r="E146" s="260">
        <f>E147</f>
        <v>151898000</v>
      </c>
      <c r="F146" s="260">
        <f>F147</f>
        <v>151898000</v>
      </c>
    </row>
    <row r="147" spans="1:9" s="38" customFormat="1" ht="31.5">
      <c r="A147" s="2" t="s">
        <v>466</v>
      </c>
      <c r="B147" s="7" t="s">
        <v>19</v>
      </c>
      <c r="C147" s="7" t="s">
        <v>654</v>
      </c>
      <c r="D147" s="7" t="s">
        <v>467</v>
      </c>
      <c r="E147" s="260">
        <v>151898000</v>
      </c>
      <c r="F147" s="260">
        <v>151898000</v>
      </c>
      <c r="H147" s="106"/>
      <c r="I147" s="106"/>
    </row>
    <row r="148" spans="1:9" s="38" customFormat="1" ht="47.25">
      <c r="A148" s="2" t="s">
        <v>834</v>
      </c>
      <c r="B148" s="7" t="s">
        <v>19</v>
      </c>
      <c r="C148" s="7" t="s">
        <v>836</v>
      </c>
      <c r="D148" s="7"/>
      <c r="E148" s="260">
        <f>E149</f>
        <v>42134022</v>
      </c>
      <c r="F148" s="260">
        <f>F149</f>
        <v>42134022</v>
      </c>
      <c r="H148" s="106"/>
      <c r="I148" s="106"/>
    </row>
    <row r="149" spans="1:9" s="38" customFormat="1" ht="31.5">
      <c r="A149" s="2" t="s">
        <v>466</v>
      </c>
      <c r="B149" s="7" t="s">
        <v>19</v>
      </c>
      <c r="C149" s="7" t="s">
        <v>836</v>
      </c>
      <c r="D149" s="7" t="s">
        <v>467</v>
      </c>
      <c r="E149" s="260">
        <v>42134022</v>
      </c>
      <c r="F149" s="260">
        <v>42134022</v>
      </c>
      <c r="H149" s="106"/>
      <c r="I149" s="106"/>
    </row>
    <row r="150" spans="1:6" s="38" customFormat="1" ht="197.25" customHeight="1">
      <c r="A150" s="2" t="s">
        <v>503</v>
      </c>
      <c r="B150" s="7" t="s">
        <v>19</v>
      </c>
      <c r="C150" s="7" t="s">
        <v>655</v>
      </c>
      <c r="D150" s="7"/>
      <c r="E150" s="260">
        <f>E151</f>
        <v>347092300</v>
      </c>
      <c r="F150" s="260">
        <f>F151</f>
        <v>347092300</v>
      </c>
    </row>
    <row r="151" spans="1:6" s="38" customFormat="1" ht="31.5">
      <c r="A151" s="2" t="s">
        <v>466</v>
      </c>
      <c r="B151" s="7" t="s">
        <v>19</v>
      </c>
      <c r="C151" s="7" t="s">
        <v>655</v>
      </c>
      <c r="D151" s="7" t="s">
        <v>467</v>
      </c>
      <c r="E151" s="260">
        <v>347092300</v>
      </c>
      <c r="F151" s="260">
        <v>347092300</v>
      </c>
    </row>
    <row r="152" spans="1:6" s="38" customFormat="1" ht="192.75" customHeight="1">
      <c r="A152" s="2" t="s">
        <v>504</v>
      </c>
      <c r="B152" s="7" t="s">
        <v>19</v>
      </c>
      <c r="C152" s="7" t="s">
        <v>656</v>
      </c>
      <c r="D152" s="7"/>
      <c r="E152" s="260">
        <f>E153</f>
        <v>15676500</v>
      </c>
      <c r="F152" s="260">
        <f>F153</f>
        <v>15676500</v>
      </c>
    </row>
    <row r="153" spans="1:6" s="38" customFormat="1" ht="31.5">
      <c r="A153" s="2" t="s">
        <v>466</v>
      </c>
      <c r="B153" s="7" t="s">
        <v>19</v>
      </c>
      <c r="C153" s="7" t="s">
        <v>656</v>
      </c>
      <c r="D153" s="7" t="s">
        <v>467</v>
      </c>
      <c r="E153" s="260">
        <v>15676500</v>
      </c>
      <c r="F153" s="260">
        <v>15676500</v>
      </c>
    </row>
    <row r="154" spans="1:6" s="38" customFormat="1" ht="208.5" customHeight="1">
      <c r="A154" s="2" t="s">
        <v>505</v>
      </c>
      <c r="B154" s="7" t="s">
        <v>19</v>
      </c>
      <c r="C154" s="7" t="s">
        <v>657</v>
      </c>
      <c r="D154" s="7"/>
      <c r="E154" s="260">
        <f>E155</f>
        <v>38411200</v>
      </c>
      <c r="F154" s="260">
        <f>F155</f>
        <v>38411200</v>
      </c>
    </row>
    <row r="155" spans="1:6" s="38" customFormat="1" ht="31.5">
      <c r="A155" s="2" t="s">
        <v>466</v>
      </c>
      <c r="B155" s="7" t="s">
        <v>19</v>
      </c>
      <c r="C155" s="7" t="s">
        <v>657</v>
      </c>
      <c r="D155" s="7" t="s">
        <v>467</v>
      </c>
      <c r="E155" s="260">
        <v>38411200</v>
      </c>
      <c r="F155" s="260">
        <v>38411200</v>
      </c>
    </row>
    <row r="156" spans="1:9" s="38" customFormat="1" ht="15.75">
      <c r="A156" s="2" t="s">
        <v>877</v>
      </c>
      <c r="B156" s="7" t="s">
        <v>19</v>
      </c>
      <c r="C156" s="7" t="s">
        <v>739</v>
      </c>
      <c r="D156" s="7"/>
      <c r="E156" s="260">
        <f>E157</f>
        <v>364408.91</v>
      </c>
      <c r="F156" s="260">
        <f>F157</f>
        <v>358073.92</v>
      </c>
      <c r="H156" s="106"/>
      <c r="I156" s="106"/>
    </row>
    <row r="157" spans="1:9" s="38" customFormat="1" ht="47.25">
      <c r="A157" s="2" t="s">
        <v>82</v>
      </c>
      <c r="B157" s="7" t="s">
        <v>19</v>
      </c>
      <c r="C157" s="7" t="s">
        <v>740</v>
      </c>
      <c r="D157" s="7"/>
      <c r="E157" s="260">
        <f>E158</f>
        <v>364408.91</v>
      </c>
      <c r="F157" s="260">
        <f>F158</f>
        <v>358073.92</v>
      </c>
      <c r="H157" s="106"/>
      <c r="I157" s="106"/>
    </row>
    <row r="158" spans="1:9" s="38" customFormat="1" ht="31.5">
      <c r="A158" s="2" t="s">
        <v>466</v>
      </c>
      <c r="B158" s="7" t="s">
        <v>19</v>
      </c>
      <c r="C158" s="7" t="s">
        <v>740</v>
      </c>
      <c r="D158" s="7" t="s">
        <v>467</v>
      </c>
      <c r="E158" s="260">
        <v>364408.91</v>
      </c>
      <c r="F158" s="260">
        <v>358073.92</v>
      </c>
      <c r="H158" s="106"/>
      <c r="I158" s="106"/>
    </row>
    <row r="159" spans="1:6" s="38" customFormat="1" ht="15.75">
      <c r="A159" s="2" t="s">
        <v>354</v>
      </c>
      <c r="B159" s="7" t="s">
        <v>353</v>
      </c>
      <c r="C159" s="7"/>
      <c r="D159" s="7"/>
      <c r="E159" s="260">
        <f>E160+E167+E170</f>
        <v>142970151.2</v>
      </c>
      <c r="F159" s="260">
        <f>F160</f>
        <v>106680800</v>
      </c>
    </row>
    <row r="160" spans="1:6" s="38" customFormat="1" ht="15.75">
      <c r="A160" s="2" t="s">
        <v>457</v>
      </c>
      <c r="B160" s="7" t="s">
        <v>353</v>
      </c>
      <c r="C160" s="7" t="s">
        <v>613</v>
      </c>
      <c r="D160" s="7"/>
      <c r="E160" s="260">
        <f>E163+E161+E165</f>
        <v>106616800</v>
      </c>
      <c r="F160" s="260">
        <f>F163+F161+F165</f>
        <v>106680800</v>
      </c>
    </row>
    <row r="161" spans="1:6" s="38" customFormat="1" ht="63">
      <c r="A161" s="2" t="s">
        <v>566</v>
      </c>
      <c r="B161" s="7" t="s">
        <v>353</v>
      </c>
      <c r="C161" s="7" t="s">
        <v>653</v>
      </c>
      <c r="D161" s="7"/>
      <c r="E161" s="260">
        <f>E162</f>
        <v>22791800</v>
      </c>
      <c r="F161" s="260">
        <f>F162</f>
        <v>22855800</v>
      </c>
    </row>
    <row r="162" spans="1:6" s="38" customFormat="1" ht="31.5">
      <c r="A162" s="2" t="s">
        <v>466</v>
      </c>
      <c r="B162" s="7" t="s">
        <v>353</v>
      </c>
      <c r="C162" s="7" t="s">
        <v>653</v>
      </c>
      <c r="D162" s="7" t="s">
        <v>467</v>
      </c>
      <c r="E162" s="260">
        <v>22791800</v>
      </c>
      <c r="F162" s="260">
        <v>22855800</v>
      </c>
    </row>
    <row r="163" spans="1:6" s="38" customFormat="1" ht="15.75">
      <c r="A163" s="2" t="s">
        <v>169</v>
      </c>
      <c r="B163" s="7" t="s">
        <v>353</v>
      </c>
      <c r="C163" s="7" t="s">
        <v>652</v>
      </c>
      <c r="D163" s="7"/>
      <c r="E163" s="260">
        <f>E164</f>
        <v>73445000</v>
      </c>
      <c r="F163" s="260">
        <f>F164</f>
        <v>73445000</v>
      </c>
    </row>
    <row r="164" spans="1:6" s="38" customFormat="1" ht="31.5">
      <c r="A164" s="2" t="s">
        <v>466</v>
      </c>
      <c r="B164" s="7" t="s">
        <v>353</v>
      </c>
      <c r="C164" s="7" t="s">
        <v>652</v>
      </c>
      <c r="D164" s="7" t="s">
        <v>467</v>
      </c>
      <c r="E164" s="260">
        <v>73445000</v>
      </c>
      <c r="F164" s="260">
        <v>73445000</v>
      </c>
    </row>
    <row r="165" spans="1:6" s="38" customFormat="1" ht="47.25">
      <c r="A165" s="2" t="s">
        <v>871</v>
      </c>
      <c r="B165" s="7" t="s">
        <v>353</v>
      </c>
      <c r="C165" s="7" t="s">
        <v>876</v>
      </c>
      <c r="D165" s="7"/>
      <c r="E165" s="260">
        <f>E166</f>
        <v>10380000</v>
      </c>
      <c r="F165" s="260">
        <f>F166</f>
        <v>10380000</v>
      </c>
    </row>
    <row r="166" spans="1:6" s="38" customFormat="1" ht="31.5">
      <c r="A166" s="2" t="s">
        <v>466</v>
      </c>
      <c r="B166" s="7" t="s">
        <v>353</v>
      </c>
      <c r="C166" s="7" t="s">
        <v>876</v>
      </c>
      <c r="D166" s="7" t="s">
        <v>467</v>
      </c>
      <c r="E166" s="260">
        <v>10380000</v>
      </c>
      <c r="F166" s="260">
        <v>10380000</v>
      </c>
    </row>
    <row r="167" spans="1:6" s="38" customFormat="1" ht="47.25" customHeight="1">
      <c r="A167" s="2" t="s">
        <v>1195</v>
      </c>
      <c r="B167" s="7" t="s">
        <v>353</v>
      </c>
      <c r="C167" s="7" t="s">
        <v>1193</v>
      </c>
      <c r="D167" s="7"/>
      <c r="E167" s="260">
        <f>E168</f>
        <v>35004177.73</v>
      </c>
      <c r="F167" s="260">
        <f>F168</f>
        <v>0</v>
      </c>
    </row>
    <row r="168" spans="1:6" s="38" customFormat="1" ht="18" customHeight="1">
      <c r="A168" s="2" t="s">
        <v>1191</v>
      </c>
      <c r="B168" s="7" t="s">
        <v>353</v>
      </c>
      <c r="C168" s="7" t="s">
        <v>1192</v>
      </c>
      <c r="D168" s="7"/>
      <c r="E168" s="260">
        <f>E169</f>
        <v>35004177.73</v>
      </c>
      <c r="F168" s="260">
        <f>F169</f>
        <v>0</v>
      </c>
    </row>
    <row r="169" spans="1:6" s="38" customFormat="1" ht="34.5" customHeight="1">
      <c r="A169" s="2" t="s">
        <v>466</v>
      </c>
      <c r="B169" s="7" t="s">
        <v>353</v>
      </c>
      <c r="C169" s="7" t="s">
        <v>1192</v>
      </c>
      <c r="D169" s="7" t="s">
        <v>467</v>
      </c>
      <c r="E169" s="260">
        <v>35004177.73</v>
      </c>
      <c r="F169" s="260">
        <v>0</v>
      </c>
    </row>
    <row r="170" spans="1:6" s="38" customFormat="1" ht="19.5" customHeight="1">
      <c r="A170" s="2" t="s">
        <v>877</v>
      </c>
      <c r="B170" s="7" t="s">
        <v>353</v>
      </c>
      <c r="C170" s="7" t="s">
        <v>739</v>
      </c>
      <c r="D170" s="7"/>
      <c r="E170" s="260">
        <f>E171</f>
        <v>1349173.47</v>
      </c>
      <c r="F170" s="260">
        <f>F171</f>
        <v>0</v>
      </c>
    </row>
    <row r="171" spans="1:6" s="38" customFormat="1" ht="54" customHeight="1">
      <c r="A171" s="2" t="s">
        <v>1203</v>
      </c>
      <c r="B171" s="7" t="s">
        <v>353</v>
      </c>
      <c r="C171" s="7" t="s">
        <v>1202</v>
      </c>
      <c r="D171" s="7"/>
      <c r="E171" s="260">
        <f>E172</f>
        <v>1349173.47</v>
      </c>
      <c r="F171" s="260">
        <f>F172</f>
        <v>0</v>
      </c>
    </row>
    <row r="172" spans="1:6" s="38" customFormat="1" ht="34.5" customHeight="1">
      <c r="A172" s="2" t="s">
        <v>466</v>
      </c>
      <c r="B172" s="7" t="s">
        <v>353</v>
      </c>
      <c r="C172" s="7" t="s">
        <v>1202</v>
      </c>
      <c r="D172" s="7" t="s">
        <v>467</v>
      </c>
      <c r="E172" s="260">
        <v>1349173.47</v>
      </c>
      <c r="F172" s="260">
        <v>0</v>
      </c>
    </row>
    <row r="173" spans="1:6" s="38" customFormat="1" ht="15.75">
      <c r="A173" s="2" t="s">
        <v>339</v>
      </c>
      <c r="B173" s="7" t="s">
        <v>20</v>
      </c>
      <c r="C173" s="7"/>
      <c r="D173" s="7"/>
      <c r="E173" s="260">
        <f>E174</f>
        <v>33054100</v>
      </c>
      <c r="F173" s="260">
        <f>F174</f>
        <v>33054100</v>
      </c>
    </row>
    <row r="174" spans="1:6" s="38" customFormat="1" ht="15.75">
      <c r="A174" s="2" t="s">
        <v>457</v>
      </c>
      <c r="B174" s="7" t="s">
        <v>20</v>
      </c>
      <c r="C174" s="7" t="s">
        <v>613</v>
      </c>
      <c r="D174" s="7"/>
      <c r="E174" s="260">
        <f>E175+E177+E182+E180</f>
        <v>33054100</v>
      </c>
      <c r="F174" s="260">
        <f>F175+F177+F182+F180</f>
        <v>33054100</v>
      </c>
    </row>
    <row r="175" spans="1:6" s="38" customFormat="1" ht="15.75">
      <c r="A175" s="2" t="s">
        <v>472</v>
      </c>
      <c r="B175" s="7" t="s">
        <v>20</v>
      </c>
      <c r="C175" s="7" t="s">
        <v>651</v>
      </c>
      <c r="D175" s="7"/>
      <c r="E175" s="260">
        <f>E176</f>
        <v>12966000</v>
      </c>
      <c r="F175" s="260">
        <f>F176</f>
        <v>12966000</v>
      </c>
    </row>
    <row r="176" spans="1:6" s="38" customFormat="1" ht="31.5">
      <c r="A176" s="2" t="s">
        <v>466</v>
      </c>
      <c r="B176" s="7" t="s">
        <v>20</v>
      </c>
      <c r="C176" s="7" t="s">
        <v>651</v>
      </c>
      <c r="D176" s="7" t="s">
        <v>467</v>
      </c>
      <c r="E176" s="260">
        <v>12966000</v>
      </c>
      <c r="F176" s="260">
        <v>12966000</v>
      </c>
    </row>
    <row r="177" spans="1:6" s="38" customFormat="1" ht="31.5">
      <c r="A177" s="2" t="s">
        <v>423</v>
      </c>
      <c r="B177" s="7" t="s">
        <v>20</v>
      </c>
      <c r="C177" s="7" t="s">
        <v>649</v>
      </c>
      <c r="D177" s="7"/>
      <c r="E177" s="260">
        <f>E178+E179</f>
        <v>2370000</v>
      </c>
      <c r="F177" s="260">
        <f>F178+F179</f>
        <v>2370000</v>
      </c>
    </row>
    <row r="178" spans="1:6" s="38" customFormat="1" ht="15.75">
      <c r="A178" s="2" t="s">
        <v>471</v>
      </c>
      <c r="B178" s="7" t="s">
        <v>20</v>
      </c>
      <c r="C178" s="7" t="s">
        <v>649</v>
      </c>
      <c r="D178" s="7" t="s">
        <v>470</v>
      </c>
      <c r="E178" s="260">
        <v>550000</v>
      </c>
      <c r="F178" s="260">
        <v>550000</v>
      </c>
    </row>
    <row r="179" spans="1:6" s="38" customFormat="1" ht="31.5">
      <c r="A179" s="2" t="s">
        <v>466</v>
      </c>
      <c r="B179" s="7" t="s">
        <v>20</v>
      </c>
      <c r="C179" s="7" t="s">
        <v>649</v>
      </c>
      <c r="D179" s="7" t="s">
        <v>467</v>
      </c>
      <c r="E179" s="260">
        <v>1820000</v>
      </c>
      <c r="F179" s="260">
        <v>1820000</v>
      </c>
    </row>
    <row r="180" spans="1:6" s="38" customFormat="1" ht="15.75">
      <c r="A180" s="2" t="s">
        <v>815</v>
      </c>
      <c r="B180" s="7" t="s">
        <v>20</v>
      </c>
      <c r="C180" s="7" t="s">
        <v>875</v>
      </c>
      <c r="D180" s="7"/>
      <c r="E180" s="260">
        <f>E181</f>
        <v>1000000</v>
      </c>
      <c r="F180" s="260">
        <f>F181</f>
        <v>1000000</v>
      </c>
    </row>
    <row r="181" spans="1:6" s="38" customFormat="1" ht="31.5">
      <c r="A181" s="2" t="s">
        <v>466</v>
      </c>
      <c r="B181" s="7" t="s">
        <v>20</v>
      </c>
      <c r="C181" s="7" t="s">
        <v>875</v>
      </c>
      <c r="D181" s="7" t="s">
        <v>467</v>
      </c>
      <c r="E181" s="260">
        <v>1000000</v>
      </c>
      <c r="F181" s="260">
        <v>1000000</v>
      </c>
    </row>
    <row r="182" spans="1:6" s="38" customFormat="1" ht="98.25" customHeight="1">
      <c r="A182" s="2" t="s">
        <v>706</v>
      </c>
      <c r="B182" s="7" t="s">
        <v>20</v>
      </c>
      <c r="C182" s="7" t="s">
        <v>650</v>
      </c>
      <c r="D182" s="7"/>
      <c r="E182" s="260">
        <f>E183+E184</f>
        <v>16718100</v>
      </c>
      <c r="F182" s="260">
        <f>F183+F184</f>
        <v>16718100</v>
      </c>
    </row>
    <row r="183" spans="1:6" s="38" customFormat="1" ht="31.5">
      <c r="A183" s="2" t="s">
        <v>485</v>
      </c>
      <c r="B183" s="7" t="s">
        <v>20</v>
      </c>
      <c r="C183" s="7" t="s">
        <v>650</v>
      </c>
      <c r="D183" s="7" t="s">
        <v>470</v>
      </c>
      <c r="E183" s="260">
        <v>10204100</v>
      </c>
      <c r="F183" s="260">
        <v>10204100</v>
      </c>
    </row>
    <row r="184" spans="1:6" s="38" customFormat="1" ht="31.5">
      <c r="A184" s="2" t="s">
        <v>466</v>
      </c>
      <c r="B184" s="7" t="s">
        <v>20</v>
      </c>
      <c r="C184" s="7" t="s">
        <v>650</v>
      </c>
      <c r="D184" s="7" t="s">
        <v>467</v>
      </c>
      <c r="E184" s="260">
        <v>6514000</v>
      </c>
      <c r="F184" s="260">
        <v>6514000</v>
      </c>
    </row>
    <row r="185" spans="1:6" s="38" customFormat="1" ht="15.75">
      <c r="A185" s="2" t="s">
        <v>21</v>
      </c>
      <c r="B185" s="7" t="s">
        <v>22</v>
      </c>
      <c r="C185" s="7"/>
      <c r="D185" s="7"/>
      <c r="E185" s="260">
        <f>E186</f>
        <v>39583000</v>
      </c>
      <c r="F185" s="260">
        <f>F186</f>
        <v>39583000</v>
      </c>
    </row>
    <row r="186" spans="1:6" s="38" customFormat="1" ht="15.75">
      <c r="A186" s="2" t="s">
        <v>457</v>
      </c>
      <c r="B186" s="7" t="s">
        <v>22</v>
      </c>
      <c r="C186" s="7" t="s">
        <v>613</v>
      </c>
      <c r="D186" s="7"/>
      <c r="E186" s="260">
        <f>E189+E193+E187</f>
        <v>39583000</v>
      </c>
      <c r="F186" s="260">
        <f>F189+F193+F187</f>
        <v>39583000</v>
      </c>
    </row>
    <row r="187" spans="1:6" s="38" customFormat="1" ht="15.75">
      <c r="A187" s="2" t="s">
        <v>835</v>
      </c>
      <c r="B187" s="7" t="s">
        <v>22</v>
      </c>
      <c r="C187" s="7" t="s">
        <v>878</v>
      </c>
      <c r="D187" s="7"/>
      <c r="E187" s="260">
        <f>E188</f>
        <v>100000</v>
      </c>
      <c r="F187" s="260">
        <f>F188</f>
        <v>100000</v>
      </c>
    </row>
    <row r="188" spans="1:6" s="38" customFormat="1" ht="31.5">
      <c r="A188" s="2" t="s">
        <v>485</v>
      </c>
      <c r="B188" s="7" t="s">
        <v>22</v>
      </c>
      <c r="C188" s="7" t="s">
        <v>878</v>
      </c>
      <c r="D188" s="7" t="s">
        <v>460</v>
      </c>
      <c r="E188" s="260">
        <v>100000</v>
      </c>
      <c r="F188" s="260">
        <v>100000</v>
      </c>
    </row>
    <row r="189" spans="1:6" s="38" customFormat="1" ht="15.75">
      <c r="A189" s="2" t="s">
        <v>170</v>
      </c>
      <c r="B189" s="7" t="s">
        <v>22</v>
      </c>
      <c r="C189" s="7" t="s">
        <v>648</v>
      </c>
      <c r="D189" s="7"/>
      <c r="E189" s="260">
        <f>E190+E191+E192</f>
        <v>2500000</v>
      </c>
      <c r="F189" s="260">
        <f>F190+F191+F192</f>
        <v>2500000</v>
      </c>
    </row>
    <row r="190" spans="1:6" s="38" customFormat="1" ht="66" customHeight="1">
      <c r="A190" s="2" t="s">
        <v>458</v>
      </c>
      <c r="B190" s="7" t="s">
        <v>22</v>
      </c>
      <c r="C190" s="7" t="s">
        <v>648</v>
      </c>
      <c r="D190" s="7" t="s">
        <v>459</v>
      </c>
      <c r="E190" s="260">
        <v>1340000</v>
      </c>
      <c r="F190" s="260">
        <v>1340000</v>
      </c>
    </row>
    <row r="191" spans="1:6" s="38" customFormat="1" ht="31.5">
      <c r="A191" s="2" t="s">
        <v>485</v>
      </c>
      <c r="B191" s="7" t="s">
        <v>22</v>
      </c>
      <c r="C191" s="7" t="s">
        <v>648</v>
      </c>
      <c r="D191" s="7" t="s">
        <v>460</v>
      </c>
      <c r="E191" s="260">
        <v>890000</v>
      </c>
      <c r="F191" s="260">
        <v>890000</v>
      </c>
    </row>
    <row r="192" spans="1:6" s="38" customFormat="1" ht="31.5">
      <c r="A192" s="2" t="s">
        <v>466</v>
      </c>
      <c r="B192" s="7" t="s">
        <v>22</v>
      </c>
      <c r="C192" s="7" t="s">
        <v>648</v>
      </c>
      <c r="D192" s="7" t="s">
        <v>467</v>
      </c>
      <c r="E192" s="260">
        <v>270000</v>
      </c>
      <c r="F192" s="260">
        <v>270000</v>
      </c>
    </row>
    <row r="193" spans="1:6" s="38" customFormat="1" ht="68.25" customHeight="1">
      <c r="A193" s="2" t="s">
        <v>422</v>
      </c>
      <c r="B193" s="7" t="s">
        <v>22</v>
      </c>
      <c r="C193" s="7" t="s">
        <v>647</v>
      </c>
      <c r="D193" s="7"/>
      <c r="E193" s="260">
        <f>E194+E195+E196</f>
        <v>36983000</v>
      </c>
      <c r="F193" s="260">
        <f>F194+F195+F196</f>
        <v>36983000</v>
      </c>
    </row>
    <row r="194" spans="1:6" s="38" customFormat="1" ht="67.5" customHeight="1">
      <c r="A194" s="2" t="s">
        <v>458</v>
      </c>
      <c r="B194" s="7" t="s">
        <v>22</v>
      </c>
      <c r="C194" s="7" t="s">
        <v>647</v>
      </c>
      <c r="D194" s="7" t="s">
        <v>459</v>
      </c>
      <c r="E194" s="260">
        <v>30604000</v>
      </c>
      <c r="F194" s="260">
        <v>30604000</v>
      </c>
    </row>
    <row r="195" spans="1:6" s="38" customFormat="1" ht="31.5">
      <c r="A195" s="2" t="s">
        <v>485</v>
      </c>
      <c r="B195" s="7" t="s">
        <v>22</v>
      </c>
      <c r="C195" s="7" t="s">
        <v>647</v>
      </c>
      <c r="D195" s="7" t="s">
        <v>460</v>
      </c>
      <c r="E195" s="260">
        <v>6234000</v>
      </c>
      <c r="F195" s="260">
        <v>6234000</v>
      </c>
    </row>
    <row r="196" spans="1:6" s="38" customFormat="1" ht="15.75">
      <c r="A196" s="2" t="s">
        <v>461</v>
      </c>
      <c r="B196" s="7" t="s">
        <v>22</v>
      </c>
      <c r="C196" s="7" t="s">
        <v>647</v>
      </c>
      <c r="D196" s="7" t="s">
        <v>462</v>
      </c>
      <c r="E196" s="260">
        <v>145000</v>
      </c>
      <c r="F196" s="260">
        <v>145000</v>
      </c>
    </row>
    <row r="197" spans="1:6" s="38" customFormat="1" ht="15.75">
      <c r="A197" s="35" t="s">
        <v>165</v>
      </c>
      <c r="B197" s="5" t="s">
        <v>383</v>
      </c>
      <c r="C197" s="5"/>
      <c r="D197" s="5"/>
      <c r="E197" s="263">
        <f>E198</f>
        <v>88188800</v>
      </c>
      <c r="F197" s="263">
        <f>F198</f>
        <v>88271400</v>
      </c>
    </row>
    <row r="198" spans="1:6" s="38" customFormat="1" ht="15.75">
      <c r="A198" s="2" t="s">
        <v>23</v>
      </c>
      <c r="B198" s="7" t="s">
        <v>384</v>
      </c>
      <c r="C198" s="7"/>
      <c r="D198" s="7"/>
      <c r="E198" s="260">
        <f>E208+E199</f>
        <v>88188800</v>
      </c>
      <c r="F198" s="260">
        <f>F208+F199</f>
        <v>88271400</v>
      </c>
    </row>
    <row r="199" spans="1:6" s="38" customFormat="1" ht="50.25" customHeight="1">
      <c r="A199" s="2" t="s">
        <v>766</v>
      </c>
      <c r="B199" s="7" t="s">
        <v>384</v>
      </c>
      <c r="C199" s="7" t="s">
        <v>755</v>
      </c>
      <c r="D199" s="7"/>
      <c r="E199" s="260">
        <f>E204+E200</f>
        <v>250000</v>
      </c>
      <c r="F199" s="260">
        <f>F204+F200</f>
        <v>0</v>
      </c>
    </row>
    <row r="200" spans="1:6" s="38" customFormat="1" ht="48.75" customHeight="1">
      <c r="A200" s="2" t="s">
        <v>761</v>
      </c>
      <c r="B200" s="7" t="s">
        <v>384</v>
      </c>
      <c r="C200" s="7" t="s">
        <v>762</v>
      </c>
      <c r="D200" s="7"/>
      <c r="E200" s="260">
        <f aca="true" t="shared" si="6" ref="E200:F202">E201</f>
        <v>50000</v>
      </c>
      <c r="F200" s="260">
        <f t="shared" si="6"/>
        <v>0</v>
      </c>
    </row>
    <row r="201" spans="1:6" s="38" customFormat="1" ht="36.75" customHeight="1">
      <c r="A201" s="2" t="s">
        <v>763</v>
      </c>
      <c r="B201" s="7" t="s">
        <v>384</v>
      </c>
      <c r="C201" s="7" t="s">
        <v>764</v>
      </c>
      <c r="D201" s="7"/>
      <c r="E201" s="260">
        <f t="shared" si="6"/>
        <v>50000</v>
      </c>
      <c r="F201" s="260">
        <f t="shared" si="6"/>
        <v>0</v>
      </c>
    </row>
    <row r="202" spans="1:6" s="38" customFormat="1" ht="20.25" customHeight="1">
      <c r="A202" s="2" t="s">
        <v>483</v>
      </c>
      <c r="B202" s="7" t="s">
        <v>384</v>
      </c>
      <c r="C202" s="7" t="s">
        <v>765</v>
      </c>
      <c r="D202" s="7"/>
      <c r="E202" s="260">
        <f t="shared" si="6"/>
        <v>50000</v>
      </c>
      <c r="F202" s="260">
        <f t="shared" si="6"/>
        <v>0</v>
      </c>
    </row>
    <row r="203" spans="1:6" s="38" customFormat="1" ht="36.75" customHeight="1">
      <c r="A203" s="2" t="s">
        <v>485</v>
      </c>
      <c r="B203" s="7" t="s">
        <v>384</v>
      </c>
      <c r="C203" s="7" t="s">
        <v>765</v>
      </c>
      <c r="D203" s="7" t="s">
        <v>460</v>
      </c>
      <c r="E203" s="260">
        <v>50000</v>
      </c>
      <c r="F203" s="260">
        <v>0</v>
      </c>
    </row>
    <row r="204" spans="1:6" s="38" customFormat="1" ht="51.75" customHeight="1">
      <c r="A204" s="2" t="s">
        <v>756</v>
      </c>
      <c r="B204" s="7" t="s">
        <v>384</v>
      </c>
      <c r="C204" s="7" t="s">
        <v>757</v>
      </c>
      <c r="D204" s="7"/>
      <c r="E204" s="260">
        <f aca="true" t="shared" si="7" ref="E204:F206">E205</f>
        <v>200000</v>
      </c>
      <c r="F204" s="260">
        <f t="shared" si="7"/>
        <v>0</v>
      </c>
    </row>
    <row r="205" spans="1:6" s="38" customFormat="1" ht="51" customHeight="1">
      <c r="A205" s="2" t="s">
        <v>758</v>
      </c>
      <c r="B205" s="7" t="s">
        <v>384</v>
      </c>
      <c r="C205" s="7" t="s">
        <v>759</v>
      </c>
      <c r="D205" s="7"/>
      <c r="E205" s="260">
        <f t="shared" si="7"/>
        <v>200000</v>
      </c>
      <c r="F205" s="260">
        <f t="shared" si="7"/>
        <v>0</v>
      </c>
    </row>
    <row r="206" spans="1:6" s="38" customFormat="1" ht="18.75" customHeight="1">
      <c r="A206" s="2" t="s">
        <v>483</v>
      </c>
      <c r="B206" s="7" t="s">
        <v>384</v>
      </c>
      <c r="C206" s="7" t="s">
        <v>760</v>
      </c>
      <c r="D206" s="7"/>
      <c r="E206" s="260">
        <f t="shared" si="7"/>
        <v>200000</v>
      </c>
      <c r="F206" s="260">
        <f t="shared" si="7"/>
        <v>0</v>
      </c>
    </row>
    <row r="207" spans="1:6" s="38" customFormat="1" ht="36.75" customHeight="1">
      <c r="A207" s="2" t="s">
        <v>485</v>
      </c>
      <c r="B207" s="7" t="s">
        <v>384</v>
      </c>
      <c r="C207" s="7" t="s">
        <v>760</v>
      </c>
      <c r="D207" s="7" t="s">
        <v>460</v>
      </c>
      <c r="E207" s="260">
        <v>200000</v>
      </c>
      <c r="F207" s="260">
        <v>0</v>
      </c>
    </row>
    <row r="208" spans="1:6" s="38" customFormat="1" ht="18" customHeight="1">
      <c r="A208" s="2" t="s">
        <v>457</v>
      </c>
      <c r="B208" s="7" t="s">
        <v>384</v>
      </c>
      <c r="C208" s="7" t="s">
        <v>613</v>
      </c>
      <c r="D208" s="7"/>
      <c r="E208" s="260">
        <f>E212+E214+E216+E209+E218</f>
        <v>87938800</v>
      </c>
      <c r="F208" s="260">
        <f>F212+F214+F216+F209+F218</f>
        <v>88271400</v>
      </c>
    </row>
    <row r="209" spans="1:6" s="38" customFormat="1" ht="98.25" customHeight="1">
      <c r="A209" s="2" t="s">
        <v>567</v>
      </c>
      <c r="B209" s="7" t="s">
        <v>384</v>
      </c>
      <c r="C209" s="7" t="s">
        <v>646</v>
      </c>
      <c r="D209" s="7"/>
      <c r="E209" s="260">
        <f>E211+E210</f>
        <v>27335800</v>
      </c>
      <c r="F209" s="260">
        <f>F211+F210</f>
        <v>27418400</v>
      </c>
    </row>
    <row r="210" spans="1:6" s="38" customFormat="1" ht="24" customHeight="1">
      <c r="A210" s="2" t="s">
        <v>361</v>
      </c>
      <c r="B210" s="7" t="s">
        <v>384</v>
      </c>
      <c r="C210" s="7" t="s">
        <v>646</v>
      </c>
      <c r="D210" s="7" t="s">
        <v>469</v>
      </c>
      <c r="E210" s="260">
        <v>6503000</v>
      </c>
      <c r="F210" s="260">
        <v>6525000</v>
      </c>
    </row>
    <row r="211" spans="1:6" s="38" customFormat="1" ht="36.75" customHeight="1">
      <c r="A211" s="2" t="s">
        <v>466</v>
      </c>
      <c r="B211" s="7" t="s">
        <v>384</v>
      </c>
      <c r="C211" s="7" t="s">
        <v>646</v>
      </c>
      <c r="D211" s="7" t="s">
        <v>467</v>
      </c>
      <c r="E211" s="260">
        <v>20832800</v>
      </c>
      <c r="F211" s="260">
        <v>20893400</v>
      </c>
    </row>
    <row r="212" spans="1:6" s="38" customFormat="1" ht="25.5" customHeight="1">
      <c r="A212" s="2" t="s">
        <v>482</v>
      </c>
      <c r="B212" s="7" t="s">
        <v>384</v>
      </c>
      <c r="C212" s="7" t="s">
        <v>643</v>
      </c>
      <c r="D212" s="7"/>
      <c r="E212" s="260">
        <f>E213</f>
        <v>36981000</v>
      </c>
      <c r="F212" s="260">
        <f>F213</f>
        <v>36981000</v>
      </c>
    </row>
    <row r="213" spans="1:6" s="38" customFormat="1" ht="31.5">
      <c r="A213" s="2" t="s">
        <v>466</v>
      </c>
      <c r="B213" s="7" t="s">
        <v>384</v>
      </c>
      <c r="C213" s="7" t="s">
        <v>643</v>
      </c>
      <c r="D213" s="7" t="s">
        <v>467</v>
      </c>
      <c r="E213" s="260">
        <v>36981000</v>
      </c>
      <c r="F213" s="260">
        <v>36981000</v>
      </c>
    </row>
    <row r="214" spans="1:6" s="38" customFormat="1" ht="15.75">
      <c r="A214" s="2" t="s">
        <v>392</v>
      </c>
      <c r="B214" s="7" t="s">
        <v>384</v>
      </c>
      <c r="C214" s="7" t="s">
        <v>644</v>
      </c>
      <c r="D214" s="7"/>
      <c r="E214" s="260">
        <f>E215</f>
        <v>22334000</v>
      </c>
      <c r="F214" s="260">
        <f>F215</f>
        <v>22334000</v>
      </c>
    </row>
    <row r="215" spans="1:6" s="38" customFormat="1" ht="31.5">
      <c r="A215" s="2" t="s">
        <v>466</v>
      </c>
      <c r="B215" s="7" t="s">
        <v>384</v>
      </c>
      <c r="C215" s="7" t="s">
        <v>644</v>
      </c>
      <c r="D215" s="7" t="s">
        <v>467</v>
      </c>
      <c r="E215" s="260">
        <v>22334000</v>
      </c>
      <c r="F215" s="260">
        <v>22334000</v>
      </c>
    </row>
    <row r="216" spans="1:6" s="38" customFormat="1" ht="15.75">
      <c r="A216" s="2" t="s">
        <v>483</v>
      </c>
      <c r="B216" s="7" t="s">
        <v>384</v>
      </c>
      <c r="C216" s="7" t="s">
        <v>645</v>
      </c>
      <c r="D216" s="7"/>
      <c r="E216" s="260">
        <f>E217</f>
        <v>350000</v>
      </c>
      <c r="F216" s="260">
        <f>F217</f>
        <v>600000</v>
      </c>
    </row>
    <row r="217" spans="1:6" s="38" customFormat="1" ht="33" customHeight="1">
      <c r="A217" s="2" t="s">
        <v>485</v>
      </c>
      <c r="B217" s="7" t="s">
        <v>384</v>
      </c>
      <c r="C217" s="7" t="s">
        <v>645</v>
      </c>
      <c r="D217" s="7" t="s">
        <v>460</v>
      </c>
      <c r="E217" s="260">
        <v>350000</v>
      </c>
      <c r="F217" s="260">
        <v>600000</v>
      </c>
    </row>
    <row r="218" spans="1:6" s="38" customFormat="1" ht="66" customHeight="1">
      <c r="A218" s="2" t="s">
        <v>543</v>
      </c>
      <c r="B218" s="7" t="s">
        <v>384</v>
      </c>
      <c r="C218" s="7" t="s">
        <v>642</v>
      </c>
      <c r="D218" s="7"/>
      <c r="E218" s="260">
        <f>E219</f>
        <v>938000</v>
      </c>
      <c r="F218" s="260">
        <f>F219</f>
        <v>938000</v>
      </c>
    </row>
    <row r="219" spans="1:6" s="38" customFormat="1" ht="36.75" customHeight="1">
      <c r="A219" s="2" t="s">
        <v>466</v>
      </c>
      <c r="B219" s="7" t="s">
        <v>384</v>
      </c>
      <c r="C219" s="7" t="s">
        <v>642</v>
      </c>
      <c r="D219" s="7" t="s">
        <v>467</v>
      </c>
      <c r="E219" s="260">
        <v>938000</v>
      </c>
      <c r="F219" s="260">
        <v>938000</v>
      </c>
    </row>
    <row r="220" spans="1:6" s="53" customFormat="1" ht="15.75">
      <c r="A220" s="35" t="s">
        <v>388</v>
      </c>
      <c r="B220" s="5" t="s">
        <v>25</v>
      </c>
      <c r="C220" s="5"/>
      <c r="D220" s="5"/>
      <c r="E220" s="263">
        <f>E225+E231+E221</f>
        <v>119424600</v>
      </c>
      <c r="F220" s="263">
        <f>F225+F231+F221</f>
        <v>119440200</v>
      </c>
    </row>
    <row r="221" spans="1:6" s="53" customFormat="1" ht="15.75">
      <c r="A221" s="2" t="s">
        <v>125</v>
      </c>
      <c r="B221" s="7" t="s">
        <v>124</v>
      </c>
      <c r="C221" s="51"/>
      <c r="D221" s="51"/>
      <c r="E221" s="260">
        <f aca="true" t="shared" si="8" ref="E221:F223">E222</f>
        <v>645000</v>
      </c>
      <c r="F221" s="260">
        <f t="shared" si="8"/>
        <v>645000</v>
      </c>
    </row>
    <row r="222" spans="1:6" s="53" customFormat="1" ht="15.75">
      <c r="A222" s="2" t="s">
        <v>457</v>
      </c>
      <c r="B222" s="7" t="s">
        <v>124</v>
      </c>
      <c r="C222" s="7" t="s">
        <v>613</v>
      </c>
      <c r="D222" s="7"/>
      <c r="E222" s="260">
        <f t="shared" si="8"/>
        <v>645000</v>
      </c>
      <c r="F222" s="260">
        <f t="shared" si="8"/>
        <v>645000</v>
      </c>
    </row>
    <row r="223" spans="1:6" s="53" customFormat="1" ht="15.75">
      <c r="A223" s="2" t="s">
        <v>113</v>
      </c>
      <c r="B223" s="7" t="s">
        <v>124</v>
      </c>
      <c r="C223" s="7" t="s">
        <v>641</v>
      </c>
      <c r="D223" s="51"/>
      <c r="E223" s="260">
        <f t="shared" si="8"/>
        <v>645000</v>
      </c>
      <c r="F223" s="260">
        <f t="shared" si="8"/>
        <v>645000</v>
      </c>
    </row>
    <row r="224" spans="1:6" s="53" customFormat="1" ht="15.75">
      <c r="A224" s="2" t="s">
        <v>471</v>
      </c>
      <c r="B224" s="7" t="s">
        <v>124</v>
      </c>
      <c r="C224" s="7" t="s">
        <v>641</v>
      </c>
      <c r="D224" s="7" t="s">
        <v>470</v>
      </c>
      <c r="E224" s="260">
        <v>645000</v>
      </c>
      <c r="F224" s="260">
        <v>645000</v>
      </c>
    </row>
    <row r="225" spans="1:6" s="38" customFormat="1" ht="15.75">
      <c r="A225" s="2" t="s">
        <v>27</v>
      </c>
      <c r="B225" s="7" t="s">
        <v>28</v>
      </c>
      <c r="C225" s="7"/>
      <c r="D225" s="7"/>
      <c r="E225" s="260">
        <f>E226</f>
        <v>2399900</v>
      </c>
      <c r="F225" s="260">
        <f>F226</f>
        <v>2422500</v>
      </c>
    </row>
    <row r="226" spans="1:6" s="38" customFormat="1" ht="15.75">
      <c r="A226" s="2" t="s">
        <v>457</v>
      </c>
      <c r="B226" s="7" t="s">
        <v>28</v>
      </c>
      <c r="C226" s="7" t="s">
        <v>613</v>
      </c>
      <c r="D226" s="7"/>
      <c r="E226" s="260">
        <f>E227+E229</f>
        <v>2399900</v>
      </c>
      <c r="F226" s="260">
        <f>F227+F229</f>
        <v>2422500</v>
      </c>
    </row>
    <row r="227" spans="1:6" s="38" customFormat="1" ht="31.5">
      <c r="A227" s="2" t="s">
        <v>512</v>
      </c>
      <c r="B227" s="7" t="s">
        <v>28</v>
      </c>
      <c r="C227" s="7" t="s">
        <v>701</v>
      </c>
      <c r="D227" s="7"/>
      <c r="E227" s="260">
        <f>E228</f>
        <v>1065100</v>
      </c>
      <c r="F227" s="260">
        <f>F228</f>
        <v>1087700</v>
      </c>
    </row>
    <row r="228" spans="1:6" s="38" customFormat="1" ht="15.75">
      <c r="A228" s="2" t="s">
        <v>471</v>
      </c>
      <c r="B228" s="7" t="s">
        <v>28</v>
      </c>
      <c r="C228" s="7" t="s">
        <v>701</v>
      </c>
      <c r="D228" s="7" t="s">
        <v>470</v>
      </c>
      <c r="E228" s="260">
        <v>1065100</v>
      </c>
      <c r="F228" s="260">
        <v>1087700</v>
      </c>
    </row>
    <row r="229" spans="1:6" s="38" customFormat="1" ht="94.5">
      <c r="A229" s="2" t="s">
        <v>689</v>
      </c>
      <c r="B229" s="7" t="s">
        <v>28</v>
      </c>
      <c r="C229" s="7" t="s">
        <v>691</v>
      </c>
      <c r="D229" s="7"/>
      <c r="E229" s="260">
        <f>E230</f>
        <v>1334800</v>
      </c>
      <c r="F229" s="260">
        <f>F230</f>
        <v>1334800</v>
      </c>
    </row>
    <row r="230" spans="1:6" s="38" customFormat="1" ht="31.5">
      <c r="A230" s="2" t="s">
        <v>164</v>
      </c>
      <c r="B230" s="7" t="s">
        <v>28</v>
      </c>
      <c r="C230" s="7" t="s">
        <v>691</v>
      </c>
      <c r="D230" s="7" t="s">
        <v>473</v>
      </c>
      <c r="E230" s="260">
        <v>1334800</v>
      </c>
      <c r="F230" s="260">
        <v>1334800</v>
      </c>
    </row>
    <row r="231" spans="1:6" s="38" customFormat="1" ht="15.75">
      <c r="A231" s="2" t="s">
        <v>421</v>
      </c>
      <c r="B231" s="7" t="s">
        <v>29</v>
      </c>
      <c r="C231" s="7"/>
      <c r="D231" s="15"/>
      <c r="E231" s="260">
        <f>E232</f>
        <v>116379700</v>
      </c>
      <c r="F231" s="260">
        <f>F232</f>
        <v>116372700</v>
      </c>
    </row>
    <row r="232" spans="1:6" s="38" customFormat="1" ht="15.75">
      <c r="A232" s="2" t="s">
        <v>457</v>
      </c>
      <c r="B232" s="7" t="s">
        <v>29</v>
      </c>
      <c r="C232" s="7" t="s">
        <v>613</v>
      </c>
      <c r="D232" s="7"/>
      <c r="E232" s="260">
        <f>E237+E243+E251+E253+E239+E245+E247+E249+E241+E255+E235+E233</f>
        <v>116379700</v>
      </c>
      <c r="F232" s="260">
        <f>F237+F243+F251+F253+F239+F245+F247+F249+F241+F255+F235+F233</f>
        <v>116372700</v>
      </c>
    </row>
    <row r="233" spans="1:6" s="38" customFormat="1" ht="31.5">
      <c r="A233" s="2" t="s">
        <v>545</v>
      </c>
      <c r="B233" s="7" t="s">
        <v>29</v>
      </c>
      <c r="C233" s="7" t="s">
        <v>732</v>
      </c>
      <c r="D233" s="7"/>
      <c r="E233" s="260">
        <f>E234</f>
        <v>9459800</v>
      </c>
      <c r="F233" s="260">
        <f>F234</f>
        <v>9393500</v>
      </c>
    </row>
    <row r="234" spans="1:6" s="38" customFormat="1" ht="15.75">
      <c r="A234" s="2" t="s">
        <v>471</v>
      </c>
      <c r="B234" s="7" t="s">
        <v>29</v>
      </c>
      <c r="C234" s="7" t="s">
        <v>732</v>
      </c>
      <c r="D234" s="7" t="s">
        <v>470</v>
      </c>
      <c r="E234" s="260">
        <v>9459800</v>
      </c>
      <c r="F234" s="260">
        <v>9393500</v>
      </c>
    </row>
    <row r="235" spans="1:6" s="38" customFormat="1" ht="63">
      <c r="A235" s="2" t="s">
        <v>707</v>
      </c>
      <c r="B235" s="7" t="s">
        <v>29</v>
      </c>
      <c r="C235" s="7" t="s">
        <v>631</v>
      </c>
      <c r="D235" s="7"/>
      <c r="E235" s="260">
        <f>E236</f>
        <v>7413500</v>
      </c>
      <c r="F235" s="260">
        <f>F236</f>
        <v>7413500</v>
      </c>
    </row>
    <row r="236" spans="1:6" s="38" customFormat="1" ht="31.5">
      <c r="A236" s="2" t="s">
        <v>164</v>
      </c>
      <c r="B236" s="7" t="s">
        <v>29</v>
      </c>
      <c r="C236" s="7" t="s">
        <v>631</v>
      </c>
      <c r="D236" s="7" t="s">
        <v>473</v>
      </c>
      <c r="E236" s="260">
        <v>7413500</v>
      </c>
      <c r="F236" s="260">
        <v>7413500</v>
      </c>
    </row>
    <row r="237" spans="1:6" s="38" customFormat="1" ht="47.25">
      <c r="A237" s="2" t="s">
        <v>83</v>
      </c>
      <c r="B237" s="7" t="s">
        <v>29</v>
      </c>
      <c r="C237" s="7" t="s">
        <v>637</v>
      </c>
      <c r="D237" s="7"/>
      <c r="E237" s="260">
        <f>E238</f>
        <v>1482600</v>
      </c>
      <c r="F237" s="260">
        <f>F238</f>
        <v>1541900</v>
      </c>
    </row>
    <row r="238" spans="1:6" s="38" customFormat="1" ht="15.75">
      <c r="A238" s="2" t="s">
        <v>471</v>
      </c>
      <c r="B238" s="7" t="s">
        <v>29</v>
      </c>
      <c r="C238" s="7" t="s">
        <v>637</v>
      </c>
      <c r="D238" s="7" t="s">
        <v>470</v>
      </c>
      <c r="E238" s="260">
        <v>1482600</v>
      </c>
      <c r="F238" s="260">
        <v>1541900</v>
      </c>
    </row>
    <row r="239" spans="1:6" s="38" customFormat="1" ht="94.5">
      <c r="A239" s="2" t="s">
        <v>269</v>
      </c>
      <c r="B239" s="7" t="s">
        <v>29</v>
      </c>
      <c r="C239" s="7" t="s">
        <v>633</v>
      </c>
      <c r="D239" s="15"/>
      <c r="E239" s="260">
        <f>E240</f>
        <v>24298500</v>
      </c>
      <c r="F239" s="260">
        <f>F240</f>
        <v>24298500</v>
      </c>
    </row>
    <row r="240" spans="1:6" s="38" customFormat="1" ht="31.5">
      <c r="A240" s="2" t="s">
        <v>466</v>
      </c>
      <c r="B240" s="7" t="s">
        <v>29</v>
      </c>
      <c r="C240" s="7" t="s">
        <v>633</v>
      </c>
      <c r="D240" s="7" t="s">
        <v>467</v>
      </c>
      <c r="E240" s="260">
        <v>24298500</v>
      </c>
      <c r="F240" s="260">
        <v>24298500</v>
      </c>
    </row>
    <row r="241" spans="1:6" s="38" customFormat="1" ht="176.25" customHeight="1">
      <c r="A241" s="2" t="s">
        <v>731</v>
      </c>
      <c r="B241" s="7" t="s">
        <v>29</v>
      </c>
      <c r="C241" s="7" t="s">
        <v>634</v>
      </c>
      <c r="D241" s="7"/>
      <c r="E241" s="260">
        <f>E242</f>
        <v>280800</v>
      </c>
      <c r="F241" s="260">
        <f>F242</f>
        <v>280800</v>
      </c>
    </row>
    <row r="242" spans="1:6" s="38" customFormat="1" ht="15.75">
      <c r="A242" s="2" t="s">
        <v>471</v>
      </c>
      <c r="B242" s="7" t="s">
        <v>29</v>
      </c>
      <c r="C242" s="7" t="s">
        <v>634</v>
      </c>
      <c r="D242" s="7" t="s">
        <v>470</v>
      </c>
      <c r="E242" s="260">
        <v>280800</v>
      </c>
      <c r="F242" s="260">
        <v>280800</v>
      </c>
    </row>
    <row r="243" spans="1:6" s="38" customFormat="1" ht="209.25" customHeight="1">
      <c r="A243" s="2" t="s">
        <v>5</v>
      </c>
      <c r="B243" s="7" t="s">
        <v>29</v>
      </c>
      <c r="C243" s="7" t="s">
        <v>638</v>
      </c>
      <c r="D243" s="15"/>
      <c r="E243" s="260">
        <f>E244</f>
        <v>43595200</v>
      </c>
      <c r="F243" s="260">
        <f>F244</f>
        <v>43595200</v>
      </c>
    </row>
    <row r="244" spans="1:6" s="38" customFormat="1" ht="15.75">
      <c r="A244" s="2" t="s">
        <v>471</v>
      </c>
      <c r="B244" s="7" t="s">
        <v>29</v>
      </c>
      <c r="C244" s="7" t="s">
        <v>638</v>
      </c>
      <c r="D244" s="7" t="s">
        <v>470</v>
      </c>
      <c r="E244" s="260">
        <v>43595200</v>
      </c>
      <c r="F244" s="260">
        <v>43595200</v>
      </c>
    </row>
    <row r="245" spans="1:6" s="38" customFormat="1" ht="68.25" customHeight="1">
      <c r="A245" s="2" t="s">
        <v>507</v>
      </c>
      <c r="B245" s="7" t="s">
        <v>29</v>
      </c>
      <c r="C245" s="7" t="s">
        <v>635</v>
      </c>
      <c r="D245" s="7"/>
      <c r="E245" s="260">
        <f>E246</f>
        <v>7637500</v>
      </c>
      <c r="F245" s="260">
        <f>F246</f>
        <v>7637500</v>
      </c>
    </row>
    <row r="246" spans="1:6" s="38" customFormat="1" ht="33" customHeight="1">
      <c r="A246" s="2" t="s">
        <v>466</v>
      </c>
      <c r="B246" s="7" t="s">
        <v>29</v>
      </c>
      <c r="C246" s="7" t="s">
        <v>635</v>
      </c>
      <c r="D246" s="7" t="s">
        <v>467</v>
      </c>
      <c r="E246" s="260">
        <v>7637500</v>
      </c>
      <c r="F246" s="260">
        <v>7637500</v>
      </c>
    </row>
    <row r="247" spans="1:6" s="38" customFormat="1" ht="79.5" customHeight="1">
      <c r="A247" s="2" t="s">
        <v>508</v>
      </c>
      <c r="B247" s="7" t="s">
        <v>29</v>
      </c>
      <c r="C247" s="7" t="s">
        <v>636</v>
      </c>
      <c r="D247" s="7"/>
      <c r="E247" s="260">
        <f>E248</f>
        <v>1009600</v>
      </c>
      <c r="F247" s="260">
        <f>F248</f>
        <v>1009600</v>
      </c>
    </row>
    <row r="248" spans="1:6" s="38" customFormat="1" ht="31.5">
      <c r="A248" s="2" t="s">
        <v>466</v>
      </c>
      <c r="B248" s="7" t="s">
        <v>29</v>
      </c>
      <c r="C248" s="7" t="s">
        <v>636</v>
      </c>
      <c r="D248" s="7" t="s">
        <v>470</v>
      </c>
      <c r="E248" s="260">
        <v>1009600</v>
      </c>
      <c r="F248" s="260">
        <v>1009600</v>
      </c>
    </row>
    <row r="249" spans="1:6" s="38" customFormat="1" ht="81" customHeight="1">
      <c r="A249" s="2" t="s">
        <v>705</v>
      </c>
      <c r="B249" s="7" t="s">
        <v>29</v>
      </c>
      <c r="C249" s="7" t="s">
        <v>632</v>
      </c>
      <c r="D249" s="7"/>
      <c r="E249" s="260">
        <f>E250</f>
        <v>3442400</v>
      </c>
      <c r="F249" s="260">
        <f>F250</f>
        <v>3442400</v>
      </c>
    </row>
    <row r="250" spans="1:6" s="38" customFormat="1" ht="19.5" customHeight="1">
      <c r="A250" s="2" t="s">
        <v>471</v>
      </c>
      <c r="B250" s="7" t="s">
        <v>29</v>
      </c>
      <c r="C250" s="7" t="s">
        <v>632</v>
      </c>
      <c r="D250" s="7" t="s">
        <v>470</v>
      </c>
      <c r="E250" s="260">
        <v>3442400</v>
      </c>
      <c r="F250" s="260">
        <v>3442400</v>
      </c>
    </row>
    <row r="251" spans="1:6" s="38" customFormat="1" ht="78.75">
      <c r="A251" s="2" t="s">
        <v>407</v>
      </c>
      <c r="B251" s="7" t="s">
        <v>29</v>
      </c>
      <c r="C251" s="7" t="s">
        <v>639</v>
      </c>
      <c r="D251" s="7"/>
      <c r="E251" s="260">
        <f>E252</f>
        <v>250000</v>
      </c>
      <c r="F251" s="260">
        <f>F252</f>
        <v>250000</v>
      </c>
    </row>
    <row r="252" spans="1:6" s="38" customFormat="1" ht="15.75">
      <c r="A252" s="2" t="s">
        <v>471</v>
      </c>
      <c r="B252" s="7" t="s">
        <v>29</v>
      </c>
      <c r="C252" s="7" t="s">
        <v>639</v>
      </c>
      <c r="D252" s="7" t="s">
        <v>470</v>
      </c>
      <c r="E252" s="260">
        <v>250000</v>
      </c>
      <c r="F252" s="260">
        <v>250000</v>
      </c>
    </row>
    <row r="253" spans="1:6" s="38" customFormat="1" ht="81.75" customHeight="1">
      <c r="A253" s="2" t="s">
        <v>406</v>
      </c>
      <c r="B253" s="7" t="s">
        <v>29</v>
      </c>
      <c r="C253" s="7" t="s">
        <v>640</v>
      </c>
      <c r="D253" s="7"/>
      <c r="E253" s="260">
        <f>E254</f>
        <v>16784400</v>
      </c>
      <c r="F253" s="260">
        <f>F254</f>
        <v>16784400</v>
      </c>
    </row>
    <row r="254" spans="1:6" s="38" customFormat="1" ht="31.5">
      <c r="A254" s="2" t="s">
        <v>164</v>
      </c>
      <c r="B254" s="7" t="s">
        <v>29</v>
      </c>
      <c r="C254" s="7" t="s">
        <v>640</v>
      </c>
      <c r="D254" s="7" t="s">
        <v>473</v>
      </c>
      <c r="E254" s="260">
        <v>16784400</v>
      </c>
      <c r="F254" s="260">
        <v>16784400</v>
      </c>
    </row>
    <row r="255" spans="1:6" s="38" customFormat="1" ht="78.75">
      <c r="A255" s="2" t="s">
        <v>687</v>
      </c>
      <c r="B255" s="7" t="s">
        <v>29</v>
      </c>
      <c r="C255" s="7" t="s">
        <v>692</v>
      </c>
      <c r="D255" s="7"/>
      <c r="E255" s="260">
        <f>E256</f>
        <v>725400</v>
      </c>
      <c r="F255" s="260">
        <f>F256</f>
        <v>725400</v>
      </c>
    </row>
    <row r="256" spans="1:6" s="38" customFormat="1" ht="31.5">
      <c r="A256" s="2" t="s">
        <v>466</v>
      </c>
      <c r="B256" s="7" t="s">
        <v>29</v>
      </c>
      <c r="C256" s="7" t="s">
        <v>692</v>
      </c>
      <c r="D256" s="7" t="s">
        <v>467</v>
      </c>
      <c r="E256" s="260">
        <v>725400</v>
      </c>
      <c r="F256" s="260">
        <v>725400</v>
      </c>
    </row>
    <row r="257" spans="1:6" s="53" customFormat="1" ht="15.75">
      <c r="A257" s="35" t="s">
        <v>114</v>
      </c>
      <c r="B257" s="5" t="s">
        <v>30</v>
      </c>
      <c r="C257" s="5"/>
      <c r="D257" s="5"/>
      <c r="E257" s="263">
        <f>E258</f>
        <v>40098600</v>
      </c>
      <c r="F257" s="263">
        <f>F258</f>
        <v>42866000</v>
      </c>
    </row>
    <row r="258" spans="1:6" s="38" customFormat="1" ht="15.75">
      <c r="A258" s="2" t="s">
        <v>116</v>
      </c>
      <c r="B258" s="7" t="s">
        <v>115</v>
      </c>
      <c r="C258" s="7"/>
      <c r="D258" s="7"/>
      <c r="E258" s="260">
        <f>E259</f>
        <v>40098600</v>
      </c>
      <c r="F258" s="260">
        <f>F259</f>
        <v>42866000</v>
      </c>
    </row>
    <row r="259" spans="1:6" s="38" customFormat="1" ht="15.75">
      <c r="A259" s="2" t="s">
        <v>457</v>
      </c>
      <c r="B259" s="7" t="s">
        <v>115</v>
      </c>
      <c r="C259" s="7" t="s">
        <v>613</v>
      </c>
      <c r="D259" s="7"/>
      <c r="E259" s="260">
        <f>E262+E260</f>
        <v>40098600</v>
      </c>
      <c r="F259" s="260">
        <f>F262+F260</f>
        <v>42866000</v>
      </c>
    </row>
    <row r="260" spans="1:6" s="38" customFormat="1" ht="15.75">
      <c r="A260" s="2" t="s">
        <v>396</v>
      </c>
      <c r="B260" s="7" t="s">
        <v>115</v>
      </c>
      <c r="C260" s="7" t="s">
        <v>630</v>
      </c>
      <c r="D260" s="7"/>
      <c r="E260" s="260">
        <f>E261</f>
        <v>2450000</v>
      </c>
      <c r="F260" s="260">
        <f>F261</f>
        <v>2450000</v>
      </c>
    </row>
    <row r="261" spans="1:6" s="38" customFormat="1" ht="31.5">
      <c r="A261" s="2" t="s">
        <v>466</v>
      </c>
      <c r="B261" s="7" t="s">
        <v>115</v>
      </c>
      <c r="C261" s="7" t="s">
        <v>630</v>
      </c>
      <c r="D261" s="7" t="s">
        <v>467</v>
      </c>
      <c r="E261" s="260">
        <v>2450000</v>
      </c>
      <c r="F261" s="260">
        <v>2450000</v>
      </c>
    </row>
    <row r="262" spans="1:6" s="38" customFormat="1" ht="15.75">
      <c r="A262" s="2" t="s">
        <v>808</v>
      </c>
      <c r="B262" s="7" t="s">
        <v>115</v>
      </c>
      <c r="C262" s="7" t="s">
        <v>809</v>
      </c>
      <c r="D262" s="7"/>
      <c r="E262" s="260">
        <f>E263</f>
        <v>37648600</v>
      </c>
      <c r="F262" s="260">
        <f>F263</f>
        <v>40416000</v>
      </c>
    </row>
    <row r="263" spans="1:6" s="38" customFormat="1" ht="31.5">
      <c r="A263" s="2" t="s">
        <v>466</v>
      </c>
      <c r="B263" s="7" t="s">
        <v>115</v>
      </c>
      <c r="C263" s="7" t="s">
        <v>809</v>
      </c>
      <c r="D263" s="7" t="s">
        <v>467</v>
      </c>
      <c r="E263" s="260">
        <v>37648600</v>
      </c>
      <c r="F263" s="260">
        <v>40416000</v>
      </c>
    </row>
    <row r="264" spans="1:6" s="53" customFormat="1" ht="15.75">
      <c r="A264" s="35" t="s">
        <v>118</v>
      </c>
      <c r="B264" s="5" t="s">
        <v>117</v>
      </c>
      <c r="C264" s="5"/>
      <c r="D264" s="5"/>
      <c r="E264" s="263">
        <f>E265+E269</f>
        <v>4547000</v>
      </c>
      <c r="F264" s="263">
        <f>F265+F269</f>
        <v>4547000</v>
      </c>
    </row>
    <row r="265" spans="1:6" s="38" customFormat="1" ht="15.75">
      <c r="A265" s="2" t="s">
        <v>394</v>
      </c>
      <c r="B265" s="7" t="s">
        <v>119</v>
      </c>
      <c r="C265" s="7"/>
      <c r="D265" s="7"/>
      <c r="E265" s="260">
        <f aca="true" t="shared" si="9" ref="E265:F267">E266</f>
        <v>3500000</v>
      </c>
      <c r="F265" s="260">
        <f t="shared" si="9"/>
        <v>3500000</v>
      </c>
    </row>
    <row r="266" spans="1:6" s="38" customFormat="1" ht="15.75">
      <c r="A266" s="2" t="s">
        <v>457</v>
      </c>
      <c r="B266" s="7" t="s">
        <v>119</v>
      </c>
      <c r="C266" s="7" t="s">
        <v>613</v>
      </c>
      <c r="D266" s="7"/>
      <c r="E266" s="260">
        <f t="shared" si="9"/>
        <v>3500000</v>
      </c>
      <c r="F266" s="260">
        <f t="shared" si="9"/>
        <v>3500000</v>
      </c>
    </row>
    <row r="267" spans="1:6" s="38" customFormat="1" ht="31.5">
      <c r="A267" s="2" t="s">
        <v>464</v>
      </c>
      <c r="B267" s="7" t="s">
        <v>119</v>
      </c>
      <c r="C267" s="7" t="s">
        <v>629</v>
      </c>
      <c r="D267" s="7"/>
      <c r="E267" s="260">
        <f t="shared" si="9"/>
        <v>3500000</v>
      </c>
      <c r="F267" s="260">
        <f t="shared" si="9"/>
        <v>3500000</v>
      </c>
    </row>
    <row r="268" spans="1:6" s="38" customFormat="1" ht="31.5">
      <c r="A268" s="2" t="s">
        <v>485</v>
      </c>
      <c r="B268" s="7" t="s">
        <v>119</v>
      </c>
      <c r="C268" s="7" t="s">
        <v>629</v>
      </c>
      <c r="D268" s="7" t="s">
        <v>460</v>
      </c>
      <c r="E268" s="260">
        <v>3500000</v>
      </c>
      <c r="F268" s="260">
        <v>3500000</v>
      </c>
    </row>
    <row r="269" spans="1:6" s="38" customFormat="1" ht="15.75">
      <c r="A269" s="2" t="s">
        <v>387</v>
      </c>
      <c r="B269" s="7" t="s">
        <v>120</v>
      </c>
      <c r="C269" s="7"/>
      <c r="D269" s="7"/>
      <c r="E269" s="260">
        <f aca="true" t="shared" si="10" ref="E269:F271">E270</f>
        <v>1047000</v>
      </c>
      <c r="F269" s="260">
        <f t="shared" si="10"/>
        <v>1047000</v>
      </c>
    </row>
    <row r="270" spans="1:6" s="38" customFormat="1" ht="15.75">
      <c r="A270" s="2" t="s">
        <v>457</v>
      </c>
      <c r="B270" s="7" t="s">
        <v>120</v>
      </c>
      <c r="C270" s="7" t="s">
        <v>613</v>
      </c>
      <c r="D270" s="7"/>
      <c r="E270" s="260">
        <f t="shared" si="10"/>
        <v>1047000</v>
      </c>
      <c r="F270" s="260">
        <f t="shared" si="10"/>
        <v>1047000</v>
      </c>
    </row>
    <row r="271" spans="1:6" s="38" customFormat="1" ht="31.5">
      <c r="A271" s="2" t="s">
        <v>465</v>
      </c>
      <c r="B271" s="7" t="s">
        <v>120</v>
      </c>
      <c r="C271" s="7" t="s">
        <v>628</v>
      </c>
      <c r="D271" s="7"/>
      <c r="E271" s="260">
        <f t="shared" si="10"/>
        <v>1047000</v>
      </c>
      <c r="F271" s="260">
        <f t="shared" si="10"/>
        <v>1047000</v>
      </c>
    </row>
    <row r="272" spans="1:6" s="38" customFormat="1" ht="31.5">
      <c r="A272" s="2" t="s">
        <v>485</v>
      </c>
      <c r="B272" s="7" t="s">
        <v>120</v>
      </c>
      <c r="C272" s="7" t="s">
        <v>628</v>
      </c>
      <c r="D272" s="7" t="s">
        <v>460</v>
      </c>
      <c r="E272" s="260">
        <v>1047000</v>
      </c>
      <c r="F272" s="260">
        <v>1047000</v>
      </c>
    </row>
    <row r="273" spans="1:6" s="38" customFormat="1" ht="49.5" customHeight="1">
      <c r="A273" s="295" t="s">
        <v>857</v>
      </c>
      <c r="B273" s="5" t="s">
        <v>121</v>
      </c>
      <c r="C273" s="7"/>
      <c r="D273" s="7"/>
      <c r="E273" s="263">
        <f aca="true" t="shared" si="11" ref="E273:F276">E274</f>
        <v>67477000</v>
      </c>
      <c r="F273" s="263">
        <f t="shared" si="11"/>
        <v>69351000</v>
      </c>
    </row>
    <row r="274" spans="1:6" s="38" customFormat="1" ht="47.25">
      <c r="A274" s="2" t="s">
        <v>166</v>
      </c>
      <c r="B274" s="7" t="s">
        <v>126</v>
      </c>
      <c r="C274" s="7"/>
      <c r="D274" s="7"/>
      <c r="E274" s="260">
        <f t="shared" si="11"/>
        <v>67477000</v>
      </c>
      <c r="F274" s="260">
        <f t="shared" si="11"/>
        <v>69351000</v>
      </c>
    </row>
    <row r="275" spans="1:6" s="38" customFormat="1" ht="15.75">
      <c r="A275" s="2" t="s">
        <v>457</v>
      </c>
      <c r="B275" s="7" t="s">
        <v>126</v>
      </c>
      <c r="C275" s="7" t="s">
        <v>613</v>
      </c>
      <c r="D275" s="7"/>
      <c r="E275" s="260">
        <f t="shared" si="11"/>
        <v>67477000</v>
      </c>
      <c r="F275" s="260">
        <f t="shared" si="11"/>
        <v>69351000</v>
      </c>
    </row>
    <row r="276" spans="1:6" s="38" customFormat="1" ht="15.75">
      <c r="A276" s="2" t="s">
        <v>480</v>
      </c>
      <c r="B276" s="7" t="s">
        <v>126</v>
      </c>
      <c r="C276" s="7" t="s">
        <v>627</v>
      </c>
      <c r="D276" s="7"/>
      <c r="E276" s="260">
        <f t="shared" si="11"/>
        <v>67477000</v>
      </c>
      <c r="F276" s="260">
        <f t="shared" si="11"/>
        <v>69351000</v>
      </c>
    </row>
    <row r="277" spans="1:6" s="38" customFormat="1" ht="15.75">
      <c r="A277" s="2" t="s">
        <v>361</v>
      </c>
      <c r="B277" s="7" t="s">
        <v>126</v>
      </c>
      <c r="C277" s="7" t="s">
        <v>627</v>
      </c>
      <c r="D277" s="7" t="s">
        <v>469</v>
      </c>
      <c r="E277" s="260">
        <v>67477000</v>
      </c>
      <c r="F277" s="260">
        <v>69351000</v>
      </c>
    </row>
    <row r="278" spans="1:6" s="38" customFormat="1" ht="15.75">
      <c r="A278" s="35" t="s">
        <v>514</v>
      </c>
      <c r="B278" s="5" t="s">
        <v>397</v>
      </c>
      <c r="C278" s="5" t="s">
        <v>71</v>
      </c>
      <c r="D278" s="5"/>
      <c r="E278" s="263">
        <f>E279</f>
        <v>19535000</v>
      </c>
      <c r="F278" s="263">
        <f>F279</f>
        <v>40792000</v>
      </c>
    </row>
    <row r="279" spans="1:6" s="53" customFormat="1" ht="15.75">
      <c r="A279" s="2" t="s">
        <v>109</v>
      </c>
      <c r="B279" s="7" t="s">
        <v>397</v>
      </c>
      <c r="C279" s="7" t="s">
        <v>71</v>
      </c>
      <c r="D279" s="7" t="s">
        <v>398</v>
      </c>
      <c r="E279" s="260">
        <v>19535000</v>
      </c>
      <c r="F279" s="260">
        <v>40792000</v>
      </c>
    </row>
    <row r="280" spans="1:7" s="53" customFormat="1" ht="15.75">
      <c r="A280" s="35" t="s">
        <v>390</v>
      </c>
      <c r="B280" s="18"/>
      <c r="C280" s="29"/>
      <c r="D280" s="18"/>
      <c r="E280" s="263">
        <f>E15+E56+E61+E67+E107+E127+E197+E220+E257+E264+E273+E278</f>
        <v>1905194683.7</v>
      </c>
      <c r="F280" s="263">
        <f>F15+F56+F61+F67+F107+F127+F197+F220+F257+F264+F273+F278</f>
        <v>1907714745.92</v>
      </c>
      <c r="G280" s="296"/>
    </row>
    <row r="281" spans="1:6" s="30" customFormat="1" ht="15.75">
      <c r="A281" s="297"/>
      <c r="B281" s="298"/>
      <c r="C281" s="298"/>
      <c r="D281" s="299"/>
      <c r="E281" s="300"/>
      <c r="F281" s="300"/>
    </row>
    <row r="282" spans="1:6" s="4" customFormat="1" ht="15.75">
      <c r="A282" s="491" t="s">
        <v>1396</v>
      </c>
      <c r="B282" s="491"/>
      <c r="C282" s="491"/>
      <c r="D282" s="491"/>
      <c r="E282" s="491"/>
      <c r="F282" s="491"/>
    </row>
    <row r="283" spans="2:7" ht="15.75">
      <c r="B283" s="25"/>
      <c r="C283" s="25"/>
      <c r="D283" s="26"/>
      <c r="G283" s="28"/>
    </row>
    <row r="284" spans="4:10" ht="15.75">
      <c r="D284" s="20"/>
      <c r="E284" s="302"/>
      <c r="F284" s="303"/>
      <c r="G284" s="25"/>
      <c r="H284" s="26"/>
      <c r="I284" s="27"/>
      <c r="J284" s="27"/>
    </row>
    <row r="285" spans="4:10" ht="15.75">
      <c r="D285" s="20"/>
      <c r="E285" s="304"/>
      <c r="F285" s="304"/>
      <c r="G285" s="25"/>
      <c r="H285" s="26"/>
      <c r="I285" s="27"/>
      <c r="J285" s="27"/>
    </row>
    <row r="286" spans="4:10" ht="15.75">
      <c r="D286" s="20"/>
      <c r="E286" s="305"/>
      <c r="F286" s="303"/>
      <c r="G286" s="25"/>
      <c r="H286" s="26"/>
      <c r="I286" s="27"/>
      <c r="J286" s="27"/>
    </row>
    <row r="287" spans="4:10" ht="15.75">
      <c r="D287" s="20"/>
      <c r="E287" s="303"/>
      <c r="F287" s="303"/>
      <c r="G287" s="25"/>
      <c r="H287" s="26"/>
      <c r="I287" s="27"/>
      <c r="J287" s="27"/>
    </row>
    <row r="288" spans="4:10" ht="15.75">
      <c r="D288" s="20"/>
      <c r="E288" s="303"/>
      <c r="F288" s="303"/>
      <c r="G288" s="25"/>
      <c r="H288" s="26"/>
      <c r="I288" s="27"/>
      <c r="J288" s="27"/>
    </row>
    <row r="289" spans="4:10" ht="15.75">
      <c r="D289" s="20"/>
      <c r="E289" s="303"/>
      <c r="F289" s="303"/>
      <c r="G289" s="25"/>
      <c r="H289" s="26"/>
      <c r="I289" s="27"/>
      <c r="J289" s="27"/>
    </row>
    <row r="290" spans="4:10" ht="15.75">
      <c r="D290" s="20"/>
      <c r="E290" s="303"/>
      <c r="F290" s="303"/>
      <c r="G290" s="25"/>
      <c r="H290" s="26"/>
      <c r="I290" s="27"/>
      <c r="J290" s="27"/>
    </row>
    <row r="291" spans="4:10" ht="15.75">
      <c r="D291" s="20"/>
      <c r="E291" s="303"/>
      <c r="F291" s="303"/>
      <c r="G291" s="25"/>
      <c r="H291" s="26"/>
      <c r="I291" s="27"/>
      <c r="J291" s="27"/>
    </row>
    <row r="292" spans="4:10" ht="15.75">
      <c r="D292" s="20"/>
      <c r="E292" s="303"/>
      <c r="F292" s="303"/>
      <c r="G292" s="25"/>
      <c r="H292" s="26"/>
      <c r="I292" s="27"/>
      <c r="J292" s="27"/>
    </row>
    <row r="293" spans="4:10" ht="15.75">
      <c r="D293" s="20"/>
      <c r="E293" s="303"/>
      <c r="F293" s="303"/>
      <c r="H293" s="10"/>
      <c r="I293" s="27"/>
      <c r="J293" s="27"/>
    </row>
    <row r="294" spans="4:10" ht="15.75">
      <c r="D294" s="20"/>
      <c r="E294" s="303"/>
      <c r="F294" s="303"/>
      <c r="H294" s="10"/>
      <c r="I294" s="27"/>
      <c r="J294" s="27"/>
    </row>
    <row r="295" spans="4:10" ht="15.75">
      <c r="D295" s="20"/>
      <c r="E295" s="303"/>
      <c r="F295" s="303"/>
      <c r="H295" s="10"/>
      <c r="I295" s="27"/>
      <c r="J295" s="27"/>
    </row>
    <row r="296" spans="4:10" ht="15.75">
      <c r="D296" s="20"/>
      <c r="E296" s="303"/>
      <c r="F296" s="303"/>
      <c r="H296" s="10"/>
      <c r="I296" s="27"/>
      <c r="J296" s="27"/>
    </row>
    <row r="297" spans="4:10" ht="15.75">
      <c r="D297" s="20"/>
      <c r="E297" s="303"/>
      <c r="F297" s="303"/>
      <c r="H297" s="10"/>
      <c r="I297" s="27"/>
      <c r="J297" s="27"/>
    </row>
    <row r="298" spans="4:10" ht="15.75">
      <c r="D298" s="20"/>
      <c r="E298" s="303"/>
      <c r="F298" s="303"/>
      <c r="H298" s="10"/>
      <c r="I298" s="27"/>
      <c r="J298" s="27"/>
    </row>
    <row r="299" spans="4:10" ht="15.75">
      <c r="D299" s="20"/>
      <c r="E299" s="303"/>
      <c r="F299" s="303"/>
      <c r="H299" s="10"/>
      <c r="I299" s="27"/>
      <c r="J299" s="27"/>
    </row>
    <row r="300" spans="4:10" ht="15.75">
      <c r="D300" s="20"/>
      <c r="E300" s="303"/>
      <c r="F300" s="303"/>
      <c r="H300" s="10"/>
      <c r="I300" s="27"/>
      <c r="J300" s="27"/>
    </row>
    <row r="301" spans="4:10" ht="15.75">
      <c r="D301" s="20"/>
      <c r="E301" s="303"/>
      <c r="F301" s="303"/>
      <c r="H301" s="10"/>
      <c r="I301" s="27"/>
      <c r="J301" s="27"/>
    </row>
    <row r="302" spans="4:10" ht="15.75">
      <c r="D302" s="20"/>
      <c r="E302" s="303"/>
      <c r="F302" s="303"/>
      <c r="H302" s="10"/>
      <c r="I302" s="27"/>
      <c r="J302" s="27"/>
    </row>
    <row r="303" spans="4:10" ht="15.75">
      <c r="D303" s="20"/>
      <c r="E303" s="303"/>
      <c r="F303" s="303"/>
      <c r="H303" s="10"/>
      <c r="I303" s="27"/>
      <c r="J303" s="27"/>
    </row>
    <row r="304" spans="4:10" ht="15.75">
      <c r="D304" s="20"/>
      <c r="E304" s="303"/>
      <c r="F304" s="303"/>
      <c r="H304" s="10"/>
      <c r="I304" s="27"/>
      <c r="J304" s="27"/>
    </row>
    <row r="305" spans="4:10" ht="15.75">
      <c r="D305" s="20"/>
      <c r="E305" s="303"/>
      <c r="F305" s="303"/>
      <c r="H305" s="10"/>
      <c r="I305" s="27"/>
      <c r="J305" s="27"/>
    </row>
    <row r="306" spans="4:10" ht="15.75">
      <c r="D306" s="20"/>
      <c r="E306" s="303"/>
      <c r="F306" s="303"/>
      <c r="H306" s="10"/>
      <c r="I306" s="27"/>
      <c r="J306" s="27"/>
    </row>
    <row r="307" spans="4:10" ht="15.75">
      <c r="D307" s="20"/>
      <c r="E307" s="303"/>
      <c r="F307" s="303"/>
      <c r="H307" s="10"/>
      <c r="I307" s="27"/>
      <c r="J307" s="27"/>
    </row>
    <row r="308" spans="4:10" ht="15.75">
      <c r="D308" s="20"/>
      <c r="E308" s="303"/>
      <c r="F308" s="303"/>
      <c r="H308" s="10"/>
      <c r="I308" s="27"/>
      <c r="J308" s="27"/>
    </row>
    <row r="309" spans="4:10" ht="15.75">
      <c r="D309" s="20"/>
      <c r="E309" s="303"/>
      <c r="F309" s="303"/>
      <c r="H309" s="10"/>
      <c r="I309" s="27"/>
      <c r="J309" s="27"/>
    </row>
    <row r="310" spans="4:10" ht="15.75">
      <c r="D310" s="20"/>
      <c r="E310" s="303"/>
      <c r="F310" s="303"/>
      <c r="H310" s="10"/>
      <c r="I310" s="27"/>
      <c r="J310" s="27"/>
    </row>
    <row r="311" spans="4:10" ht="15.75">
      <c r="D311" s="20"/>
      <c r="E311" s="303"/>
      <c r="F311" s="303"/>
      <c r="H311" s="10"/>
      <c r="I311" s="27"/>
      <c r="J311" s="27"/>
    </row>
    <row r="312" spans="4:10" ht="15.75">
      <c r="D312" s="20"/>
      <c r="E312" s="303"/>
      <c r="F312" s="303"/>
      <c r="H312" s="10"/>
      <c r="I312" s="27"/>
      <c r="J312" s="27"/>
    </row>
    <row r="313" spans="4:10" ht="15.75">
      <c r="D313" s="20"/>
      <c r="E313" s="303"/>
      <c r="F313" s="303"/>
      <c r="H313" s="10"/>
      <c r="I313" s="27"/>
      <c r="J313" s="27"/>
    </row>
    <row r="314" spans="4:10" ht="15.75">
      <c r="D314" s="20"/>
      <c r="E314" s="303"/>
      <c r="F314" s="303"/>
      <c r="H314" s="10"/>
      <c r="I314" s="27"/>
      <c r="J314" s="27"/>
    </row>
    <row r="315" spans="4:10" ht="15.75">
      <c r="D315" s="20"/>
      <c r="E315" s="303"/>
      <c r="F315" s="303"/>
      <c r="H315" s="10"/>
      <c r="I315" s="27"/>
      <c r="J315" s="27"/>
    </row>
    <row r="316" spans="4:10" ht="15.75">
      <c r="D316" s="20"/>
      <c r="E316" s="303"/>
      <c r="F316" s="303"/>
      <c r="H316" s="10"/>
      <c r="I316" s="27"/>
      <c r="J316" s="27"/>
    </row>
  </sheetData>
  <sheetProtection/>
  <mergeCells count="16">
    <mergeCell ref="A5:F5"/>
    <mergeCell ref="A7:F7"/>
    <mergeCell ref="A10:F10"/>
    <mergeCell ref="D11:F11"/>
    <mergeCell ref="A12:A13"/>
    <mergeCell ref="A6:F6"/>
    <mergeCell ref="A282:F282"/>
    <mergeCell ref="A1:F1"/>
    <mergeCell ref="A2:F2"/>
    <mergeCell ref="A3:F3"/>
    <mergeCell ref="A4:F4"/>
    <mergeCell ref="B12:B13"/>
    <mergeCell ref="C12:C13"/>
    <mergeCell ref="D12:D13"/>
    <mergeCell ref="E12:F1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abColor rgb="FF92D050"/>
  </sheetPr>
  <dimension ref="A1:N395"/>
  <sheetViews>
    <sheetView zoomScale="115" zoomScaleNormal="115" zoomScalePageLayoutView="0" workbookViewId="0" topLeftCell="A1">
      <selection activeCell="A8" sqref="A8:D8"/>
    </sheetView>
  </sheetViews>
  <sheetFormatPr defaultColWidth="9.00390625" defaultRowHeight="12.75"/>
  <cols>
    <col min="1" max="1" width="78.375" style="204" customWidth="1"/>
    <col min="2" max="2" width="15.875" style="207" customWidth="1"/>
    <col min="3" max="3" width="5.00390625" style="345" customWidth="1"/>
    <col min="4" max="4" width="17.375" style="367" customWidth="1"/>
    <col min="5" max="5" width="14.00390625" style="208" bestFit="1" customWidth="1"/>
    <col min="6" max="6" width="13.125" style="208" bestFit="1" customWidth="1"/>
    <col min="7" max="8" width="9.125" style="208" customWidth="1"/>
    <col min="9" max="9" width="13.125" style="208" bestFit="1" customWidth="1"/>
    <col min="10" max="11" width="9.125" style="208" customWidth="1"/>
    <col min="12" max="12" width="14.125" style="208" customWidth="1"/>
    <col min="13" max="13" width="9.125" style="208" customWidth="1"/>
    <col min="14" max="14" width="11.00390625" style="208" bestFit="1" customWidth="1"/>
    <col min="15" max="16384" width="9.125" style="208" customWidth="1"/>
  </cols>
  <sheetData>
    <row r="1" spans="1:4" ht="15.75">
      <c r="A1" s="487" t="s">
        <v>1154</v>
      </c>
      <c r="B1" s="487"/>
      <c r="C1" s="487"/>
      <c r="D1" s="487"/>
    </row>
    <row r="2" spans="1:4" ht="15.75">
      <c r="A2" s="487" t="s">
        <v>431</v>
      </c>
      <c r="B2" s="487"/>
      <c r="C2" s="487"/>
      <c r="D2" s="487"/>
    </row>
    <row r="3" spans="1:4" ht="15.75">
      <c r="A3" s="487" t="s">
        <v>432</v>
      </c>
      <c r="B3" s="487"/>
      <c r="C3" s="487"/>
      <c r="D3" s="487"/>
    </row>
    <row r="4" spans="1:4" ht="15.75">
      <c r="A4" s="487" t="s">
        <v>430</v>
      </c>
      <c r="B4" s="487"/>
      <c r="C4" s="487"/>
      <c r="D4" s="487"/>
    </row>
    <row r="5" spans="1:6" s="202" customFormat="1" ht="15">
      <c r="A5" s="502" t="s">
        <v>1270</v>
      </c>
      <c r="B5" s="502"/>
      <c r="C5" s="502"/>
      <c r="D5" s="502"/>
      <c r="E5" s="502"/>
      <c r="F5" s="502"/>
    </row>
    <row r="6" spans="1:6" s="202" customFormat="1" ht="15">
      <c r="A6" s="502" t="s">
        <v>1359</v>
      </c>
      <c r="B6" s="502"/>
      <c r="C6" s="502"/>
      <c r="D6" s="502"/>
      <c r="E6" s="502"/>
      <c r="F6" s="502"/>
    </row>
    <row r="7" spans="1:4" ht="15.75">
      <c r="A7" s="487" t="s">
        <v>1455</v>
      </c>
      <c r="B7" s="480"/>
      <c r="C7" s="480"/>
      <c r="D7" s="480"/>
    </row>
    <row r="8" spans="1:4" ht="15.75">
      <c r="A8" s="487" t="s">
        <v>1495</v>
      </c>
      <c r="B8" s="480"/>
      <c r="C8" s="480"/>
      <c r="D8" s="480"/>
    </row>
    <row r="10" spans="1:4" ht="72" customHeight="1">
      <c r="A10" s="489" t="s">
        <v>844</v>
      </c>
      <c r="B10" s="489"/>
      <c r="C10" s="489"/>
      <c r="D10" s="489"/>
    </row>
    <row r="11" spans="1:4" ht="15.75">
      <c r="A11" s="489"/>
      <c r="B11" s="489"/>
      <c r="C11" s="489"/>
      <c r="D11" s="489"/>
    </row>
    <row r="12" spans="3:4" ht="15.75">
      <c r="C12" s="490" t="s">
        <v>1199</v>
      </c>
      <c r="D12" s="490"/>
    </row>
    <row r="13" spans="1:4" s="207" customFormat="1" ht="15.75">
      <c r="A13" s="347" t="s">
        <v>391</v>
      </c>
      <c r="B13" s="346" t="s">
        <v>341</v>
      </c>
      <c r="C13" s="377" t="s">
        <v>10</v>
      </c>
      <c r="D13" s="378" t="s">
        <v>376</v>
      </c>
    </row>
    <row r="14" spans="1:4" s="207" customFormat="1" ht="15.75">
      <c r="A14" s="206">
        <v>1</v>
      </c>
      <c r="B14" s="176">
        <v>2</v>
      </c>
      <c r="C14" s="379">
        <v>3</v>
      </c>
      <c r="D14" s="217">
        <v>4</v>
      </c>
    </row>
    <row r="15" spans="1:6" s="219" customFormat="1" ht="36" customHeight="1">
      <c r="A15" s="210" t="s">
        <v>99</v>
      </c>
      <c r="B15" s="218" t="s">
        <v>67</v>
      </c>
      <c r="C15" s="218"/>
      <c r="D15" s="290">
        <f>D61+D94+D115+D70+D81+D87+D19+D38+D121+D16</f>
        <v>1333766900.9700003</v>
      </c>
      <c r="F15" s="380"/>
    </row>
    <row r="16" spans="1:6" s="219" customFormat="1" ht="15.75">
      <c r="A16" s="172" t="s">
        <v>877</v>
      </c>
      <c r="B16" s="220" t="s">
        <v>866</v>
      </c>
      <c r="C16" s="220"/>
      <c r="D16" s="284">
        <f>D17</f>
        <v>438237.92</v>
      </c>
      <c r="F16" s="380"/>
    </row>
    <row r="17" spans="1:6" s="219" customFormat="1" ht="34.5" customHeight="1">
      <c r="A17" s="172" t="s">
        <v>867</v>
      </c>
      <c r="B17" s="220" t="s">
        <v>868</v>
      </c>
      <c r="C17" s="220"/>
      <c r="D17" s="284">
        <f>D18</f>
        <v>438237.92</v>
      </c>
      <c r="F17" s="380"/>
    </row>
    <row r="18" spans="1:6" s="219" customFormat="1" ht="31.5">
      <c r="A18" s="172" t="s">
        <v>466</v>
      </c>
      <c r="B18" s="220" t="s">
        <v>868</v>
      </c>
      <c r="C18" s="220" t="s">
        <v>467</v>
      </c>
      <c r="D18" s="284">
        <v>438237.92</v>
      </c>
      <c r="F18" s="380"/>
    </row>
    <row r="19" spans="1:4" s="219" customFormat="1" ht="31.5">
      <c r="A19" s="172" t="s">
        <v>172</v>
      </c>
      <c r="B19" s="220" t="s">
        <v>68</v>
      </c>
      <c r="C19" s="220"/>
      <c r="D19" s="284">
        <f>D30+D32+D34+D36+D20+D22+D24+D26+D28</f>
        <v>429745243.16</v>
      </c>
    </row>
    <row r="20" spans="1:4" s="219" customFormat="1" ht="35.25" customHeight="1">
      <c r="A20" s="172" t="s">
        <v>1251</v>
      </c>
      <c r="B20" s="220" t="s">
        <v>1254</v>
      </c>
      <c r="C20" s="220"/>
      <c r="D20" s="284">
        <f>D21</f>
        <v>278000</v>
      </c>
    </row>
    <row r="21" spans="1:4" s="219" customFormat="1" ht="31.5">
      <c r="A21" s="172" t="s">
        <v>466</v>
      </c>
      <c r="B21" s="220" t="s">
        <v>1254</v>
      </c>
      <c r="C21" s="220" t="s">
        <v>467</v>
      </c>
      <c r="D21" s="284">
        <v>278000</v>
      </c>
    </row>
    <row r="22" spans="1:4" s="219" customFormat="1" ht="31.5">
      <c r="A22" s="172" t="s">
        <v>1235</v>
      </c>
      <c r="B22" s="220" t="s">
        <v>1255</v>
      </c>
      <c r="C22" s="220"/>
      <c r="D22" s="284">
        <f>D23</f>
        <v>2282580</v>
      </c>
    </row>
    <row r="23" spans="1:4" s="219" customFormat="1" ht="31.5">
      <c r="A23" s="172" t="s">
        <v>466</v>
      </c>
      <c r="B23" s="220" t="s">
        <v>1255</v>
      </c>
      <c r="C23" s="220" t="s">
        <v>467</v>
      </c>
      <c r="D23" s="284">
        <v>2282580</v>
      </c>
    </row>
    <row r="24" spans="1:4" s="219" customFormat="1" ht="31.5">
      <c r="A24" s="172" t="s">
        <v>1237</v>
      </c>
      <c r="B24" s="220" t="s">
        <v>1256</v>
      </c>
      <c r="C24" s="220"/>
      <c r="D24" s="284">
        <f>D25</f>
        <v>100000</v>
      </c>
    </row>
    <row r="25" spans="1:4" s="219" customFormat="1" ht="31.5">
      <c r="A25" s="172" t="s">
        <v>466</v>
      </c>
      <c r="B25" s="220" t="s">
        <v>1256</v>
      </c>
      <c r="C25" s="220" t="s">
        <v>467</v>
      </c>
      <c r="D25" s="284">
        <v>100000</v>
      </c>
    </row>
    <row r="26" spans="1:4" s="219" customFormat="1" ht="31.5">
      <c r="A26" s="172" t="s">
        <v>1239</v>
      </c>
      <c r="B26" s="220" t="s">
        <v>1257</v>
      </c>
      <c r="C26" s="220"/>
      <c r="D26" s="284">
        <f>D27</f>
        <v>100000</v>
      </c>
    </row>
    <row r="27" spans="1:4" s="219" customFormat="1" ht="31.5">
      <c r="A27" s="172" t="s">
        <v>466</v>
      </c>
      <c r="B27" s="220" t="s">
        <v>1257</v>
      </c>
      <c r="C27" s="220" t="s">
        <v>467</v>
      </c>
      <c r="D27" s="284">
        <v>100000</v>
      </c>
    </row>
    <row r="28" spans="1:4" s="219" customFormat="1" ht="15.75">
      <c r="A28" s="172" t="s">
        <v>685</v>
      </c>
      <c r="B28" s="220" t="s">
        <v>1352</v>
      </c>
      <c r="C28" s="220"/>
      <c r="D28" s="284">
        <f>D29</f>
        <v>2365263.16</v>
      </c>
    </row>
    <row r="29" spans="1:4" s="219" customFormat="1" ht="31.5">
      <c r="A29" s="172" t="s">
        <v>466</v>
      </c>
      <c r="B29" s="220" t="s">
        <v>1352</v>
      </c>
      <c r="C29" s="220" t="s">
        <v>467</v>
      </c>
      <c r="D29" s="284">
        <v>2365263.16</v>
      </c>
    </row>
    <row r="30" spans="1:4" ht="15.75">
      <c r="A30" s="172" t="s">
        <v>393</v>
      </c>
      <c r="B30" s="220" t="s">
        <v>176</v>
      </c>
      <c r="C30" s="220"/>
      <c r="D30" s="284">
        <f>D31</f>
        <v>120276000</v>
      </c>
    </row>
    <row r="31" spans="1:4" ht="31.5">
      <c r="A31" s="172" t="s">
        <v>466</v>
      </c>
      <c r="B31" s="220" t="s">
        <v>176</v>
      </c>
      <c r="C31" s="220" t="s">
        <v>467</v>
      </c>
      <c r="D31" s="284">
        <v>120276000</v>
      </c>
    </row>
    <row r="32" spans="1:4" ht="174" customHeight="1">
      <c r="A32" s="172" t="s">
        <v>501</v>
      </c>
      <c r="B32" s="220" t="s">
        <v>173</v>
      </c>
      <c r="C32" s="220"/>
      <c r="D32" s="284">
        <f>D33</f>
        <v>223883600</v>
      </c>
    </row>
    <row r="33" spans="1:4" ht="31.5">
      <c r="A33" s="172" t="s">
        <v>466</v>
      </c>
      <c r="B33" s="220" t="s">
        <v>173</v>
      </c>
      <c r="C33" s="220" t="s">
        <v>467</v>
      </c>
      <c r="D33" s="284">
        <v>223883600</v>
      </c>
    </row>
    <row r="34" spans="1:4" ht="177.75" customHeight="1">
      <c r="A34" s="172" t="s">
        <v>7</v>
      </c>
      <c r="B34" s="220" t="s">
        <v>174</v>
      </c>
      <c r="C34" s="220"/>
      <c r="D34" s="284">
        <f>D35</f>
        <v>2567600</v>
      </c>
    </row>
    <row r="35" spans="1:4" ht="31.5">
      <c r="A35" s="172" t="s">
        <v>466</v>
      </c>
      <c r="B35" s="220" t="s">
        <v>174</v>
      </c>
      <c r="C35" s="220" t="s">
        <v>467</v>
      </c>
      <c r="D35" s="284">
        <v>2567600</v>
      </c>
    </row>
    <row r="36" spans="1:4" s="219" customFormat="1" ht="192" customHeight="1">
      <c r="A36" s="172" t="s">
        <v>502</v>
      </c>
      <c r="B36" s="220" t="s">
        <v>175</v>
      </c>
      <c r="C36" s="220"/>
      <c r="D36" s="284">
        <f>D37</f>
        <v>77892200</v>
      </c>
    </row>
    <row r="37" spans="1:4" s="219" customFormat="1" ht="31.5">
      <c r="A37" s="172" t="s">
        <v>466</v>
      </c>
      <c r="B37" s="220" t="s">
        <v>175</v>
      </c>
      <c r="C37" s="220" t="s">
        <v>467</v>
      </c>
      <c r="D37" s="284">
        <v>77892200</v>
      </c>
    </row>
    <row r="38" spans="1:4" s="219" customFormat="1" ht="31.5">
      <c r="A38" s="172" t="s">
        <v>76</v>
      </c>
      <c r="B38" s="220" t="s">
        <v>177</v>
      </c>
      <c r="C38" s="220"/>
      <c r="D38" s="284">
        <f>D60+D52+D47+D55+D57+D53+D39+D41+D43+D45+D49</f>
        <v>626039717.47</v>
      </c>
    </row>
    <row r="39" spans="1:4" s="219" customFormat="1" ht="33" customHeight="1">
      <c r="A39" s="172" t="s">
        <v>1251</v>
      </c>
      <c r="B39" s="220" t="s">
        <v>1258</v>
      </c>
      <c r="C39" s="220"/>
      <c r="D39" s="284">
        <f>D40</f>
        <v>701000</v>
      </c>
    </row>
    <row r="40" spans="1:4" s="219" customFormat="1" ht="31.5">
      <c r="A40" s="172" t="s">
        <v>466</v>
      </c>
      <c r="B40" s="220" t="s">
        <v>1258</v>
      </c>
      <c r="C40" s="220" t="s">
        <v>467</v>
      </c>
      <c r="D40" s="284">
        <v>701000</v>
      </c>
    </row>
    <row r="41" spans="1:4" s="219" customFormat="1" ht="31.5">
      <c r="A41" s="172" t="s">
        <v>1235</v>
      </c>
      <c r="B41" s="220" t="s">
        <v>1259</v>
      </c>
      <c r="C41" s="220"/>
      <c r="D41" s="284">
        <f>D42</f>
        <v>850830</v>
      </c>
    </row>
    <row r="42" spans="1:4" s="219" customFormat="1" ht="31.5">
      <c r="A42" s="172" t="s">
        <v>466</v>
      </c>
      <c r="B42" s="220" t="s">
        <v>1259</v>
      </c>
      <c r="C42" s="220" t="s">
        <v>467</v>
      </c>
      <c r="D42" s="284">
        <v>850830</v>
      </c>
    </row>
    <row r="43" spans="1:4" s="219" customFormat="1" ht="31.5">
      <c r="A43" s="172" t="s">
        <v>1237</v>
      </c>
      <c r="B43" s="220" t="s">
        <v>1260</v>
      </c>
      <c r="C43" s="220"/>
      <c r="D43" s="284">
        <f>D44</f>
        <v>74000</v>
      </c>
    </row>
    <row r="44" spans="1:4" s="219" customFormat="1" ht="31.5">
      <c r="A44" s="172" t="s">
        <v>466</v>
      </c>
      <c r="B44" s="220" t="s">
        <v>1260</v>
      </c>
      <c r="C44" s="220" t="s">
        <v>467</v>
      </c>
      <c r="D44" s="284">
        <v>74000</v>
      </c>
    </row>
    <row r="45" spans="1:4" s="219" customFormat="1" ht="31.5">
      <c r="A45" s="172" t="s">
        <v>1239</v>
      </c>
      <c r="B45" s="220" t="s">
        <v>1261</v>
      </c>
      <c r="C45" s="220"/>
      <c r="D45" s="284">
        <f>D46</f>
        <v>74000</v>
      </c>
    </row>
    <row r="46" spans="1:4" s="219" customFormat="1" ht="31.5">
      <c r="A46" s="172" t="s">
        <v>466</v>
      </c>
      <c r="B46" s="220" t="s">
        <v>1261</v>
      </c>
      <c r="C46" s="220" t="s">
        <v>467</v>
      </c>
      <c r="D46" s="284">
        <v>74000</v>
      </c>
    </row>
    <row r="47" spans="1:4" s="219" customFormat="1" ht="15.75">
      <c r="A47" s="172" t="s">
        <v>685</v>
      </c>
      <c r="B47" s="220" t="s">
        <v>684</v>
      </c>
      <c r="C47" s="220"/>
      <c r="D47" s="284">
        <f>D48</f>
        <v>3312631.58</v>
      </c>
    </row>
    <row r="48" spans="1:5" s="219" customFormat="1" ht="31.5">
      <c r="A48" s="172" t="s">
        <v>466</v>
      </c>
      <c r="B48" s="220" t="s">
        <v>684</v>
      </c>
      <c r="C48" s="220" t="s">
        <v>467</v>
      </c>
      <c r="D48" s="284">
        <v>3312631.58</v>
      </c>
      <c r="E48" s="381"/>
    </row>
    <row r="49" spans="1:5" s="219" customFormat="1" ht="31.5">
      <c r="A49" s="172" t="s">
        <v>1161</v>
      </c>
      <c r="B49" s="220" t="s">
        <v>1418</v>
      </c>
      <c r="C49" s="220"/>
      <c r="D49" s="284">
        <f>D50</f>
        <v>951995</v>
      </c>
      <c r="E49" s="381"/>
    </row>
    <row r="50" spans="1:5" s="219" customFormat="1" ht="31.5">
      <c r="A50" s="172" t="s">
        <v>466</v>
      </c>
      <c r="B50" s="220" t="s">
        <v>1418</v>
      </c>
      <c r="C50" s="220" t="s">
        <v>467</v>
      </c>
      <c r="D50" s="284">
        <v>951995</v>
      </c>
      <c r="E50" s="381"/>
    </row>
    <row r="51" spans="1:4" ht="31.5">
      <c r="A51" s="172" t="s">
        <v>468</v>
      </c>
      <c r="B51" s="220" t="s">
        <v>181</v>
      </c>
      <c r="C51" s="220"/>
      <c r="D51" s="284">
        <f>D52</f>
        <v>156299238.89</v>
      </c>
    </row>
    <row r="52" spans="1:4" ht="31.5">
      <c r="A52" s="172" t="s">
        <v>466</v>
      </c>
      <c r="B52" s="220" t="s">
        <v>181</v>
      </c>
      <c r="C52" s="220" t="s">
        <v>467</v>
      </c>
      <c r="D52" s="284">
        <v>156299238.89</v>
      </c>
    </row>
    <row r="53" spans="1:4" ht="33" customHeight="1">
      <c r="A53" s="172" t="s">
        <v>834</v>
      </c>
      <c r="B53" s="220" t="s">
        <v>833</v>
      </c>
      <c r="C53" s="220"/>
      <c r="D53" s="284">
        <f>D54</f>
        <v>42134022</v>
      </c>
    </row>
    <row r="54" spans="1:4" ht="31.5">
      <c r="A54" s="172" t="s">
        <v>466</v>
      </c>
      <c r="B54" s="220" t="s">
        <v>833</v>
      </c>
      <c r="C54" s="220" t="s">
        <v>467</v>
      </c>
      <c r="D54" s="284">
        <v>42134022</v>
      </c>
    </row>
    <row r="55" spans="1:4" ht="147.75" customHeight="1">
      <c r="A55" s="172" t="s">
        <v>503</v>
      </c>
      <c r="B55" s="220" t="s">
        <v>178</v>
      </c>
      <c r="C55" s="220"/>
      <c r="D55" s="284">
        <f>D56</f>
        <v>367458700</v>
      </c>
    </row>
    <row r="56" spans="1:4" ht="31.5">
      <c r="A56" s="172" t="s">
        <v>466</v>
      </c>
      <c r="B56" s="220" t="s">
        <v>178</v>
      </c>
      <c r="C56" s="220" t="s">
        <v>467</v>
      </c>
      <c r="D56" s="284">
        <v>367458700</v>
      </c>
    </row>
    <row r="57" spans="1:4" ht="161.25" customHeight="1">
      <c r="A57" s="172" t="s">
        <v>504</v>
      </c>
      <c r="B57" s="220" t="s">
        <v>179</v>
      </c>
      <c r="C57" s="220"/>
      <c r="D57" s="284">
        <f>D58</f>
        <v>15756000</v>
      </c>
    </row>
    <row r="58" spans="1:4" ht="31.5">
      <c r="A58" s="172" t="s">
        <v>466</v>
      </c>
      <c r="B58" s="220" t="s">
        <v>179</v>
      </c>
      <c r="C58" s="220" t="s">
        <v>467</v>
      </c>
      <c r="D58" s="284">
        <v>15756000</v>
      </c>
    </row>
    <row r="59" spans="1:4" s="219" customFormat="1" ht="173.25">
      <c r="A59" s="172" t="s">
        <v>505</v>
      </c>
      <c r="B59" s="220" t="s">
        <v>180</v>
      </c>
      <c r="C59" s="220"/>
      <c r="D59" s="284">
        <f>D60</f>
        <v>38427300</v>
      </c>
    </row>
    <row r="60" spans="1:4" ht="31.5">
      <c r="A60" s="172" t="s">
        <v>466</v>
      </c>
      <c r="B60" s="220" t="s">
        <v>180</v>
      </c>
      <c r="C60" s="220" t="s">
        <v>467</v>
      </c>
      <c r="D60" s="284">
        <v>38427300</v>
      </c>
    </row>
    <row r="61" spans="1:4" ht="31.5">
      <c r="A61" s="172" t="s">
        <v>182</v>
      </c>
      <c r="B61" s="220" t="s">
        <v>183</v>
      </c>
      <c r="C61" s="220"/>
      <c r="D61" s="284">
        <f>D68+D62+D64+D66</f>
        <v>61145389.47</v>
      </c>
    </row>
    <row r="62" spans="1:4" ht="47.25">
      <c r="A62" s="172" t="s">
        <v>566</v>
      </c>
      <c r="B62" s="220" t="s">
        <v>41</v>
      </c>
      <c r="C62" s="220"/>
      <c r="D62" s="284">
        <f>D63</f>
        <v>15087500</v>
      </c>
    </row>
    <row r="63" spans="1:4" ht="31.5">
      <c r="A63" s="172" t="s">
        <v>466</v>
      </c>
      <c r="B63" s="220" t="s">
        <v>41</v>
      </c>
      <c r="C63" s="220" t="s">
        <v>467</v>
      </c>
      <c r="D63" s="284">
        <v>15087500</v>
      </c>
    </row>
    <row r="64" spans="1:4" ht="15.75">
      <c r="A64" s="172" t="s">
        <v>685</v>
      </c>
      <c r="B64" s="220" t="s">
        <v>1353</v>
      </c>
      <c r="C64" s="220"/>
      <c r="D64" s="284">
        <f>D65</f>
        <v>315789.47</v>
      </c>
    </row>
    <row r="65" spans="1:4" ht="31.5">
      <c r="A65" s="172" t="s">
        <v>466</v>
      </c>
      <c r="B65" s="220" t="s">
        <v>1353</v>
      </c>
      <c r="C65" s="220" t="s">
        <v>467</v>
      </c>
      <c r="D65" s="284">
        <v>315789.47</v>
      </c>
    </row>
    <row r="66" spans="1:4" ht="31.5">
      <c r="A66" s="172" t="s">
        <v>1161</v>
      </c>
      <c r="B66" s="220" t="s">
        <v>1421</v>
      </c>
      <c r="C66" s="220"/>
      <c r="D66" s="284">
        <f>D67</f>
        <v>365613</v>
      </c>
    </row>
    <row r="67" spans="1:4" ht="31.5">
      <c r="A67" s="172" t="s">
        <v>466</v>
      </c>
      <c r="B67" s="220" t="s">
        <v>1421</v>
      </c>
      <c r="C67" s="220" t="s">
        <v>467</v>
      </c>
      <c r="D67" s="284">
        <v>365613</v>
      </c>
    </row>
    <row r="68" spans="1:4" ht="15.75">
      <c r="A68" s="172" t="s">
        <v>169</v>
      </c>
      <c r="B68" s="220" t="s">
        <v>184</v>
      </c>
      <c r="C68" s="220"/>
      <c r="D68" s="284">
        <f>D69</f>
        <v>45376487</v>
      </c>
    </row>
    <row r="69" spans="1:4" ht="31.5">
      <c r="A69" s="172" t="s">
        <v>466</v>
      </c>
      <c r="B69" s="220" t="s">
        <v>184</v>
      </c>
      <c r="C69" s="220" t="s">
        <v>467</v>
      </c>
      <c r="D69" s="284">
        <v>45376487</v>
      </c>
    </row>
    <row r="70" spans="1:4" ht="31.5">
      <c r="A70" s="172" t="s">
        <v>300</v>
      </c>
      <c r="B70" s="220" t="s">
        <v>186</v>
      </c>
      <c r="C70" s="220"/>
      <c r="D70" s="284">
        <f>D71+D78+D76+D74</f>
        <v>17575048.38</v>
      </c>
    </row>
    <row r="71" spans="1:4" ht="15.75">
      <c r="A71" s="172" t="s">
        <v>423</v>
      </c>
      <c r="B71" s="220" t="s">
        <v>57</v>
      </c>
      <c r="C71" s="220"/>
      <c r="D71" s="284">
        <f>D72+D73</f>
        <v>2150000</v>
      </c>
    </row>
    <row r="72" spans="1:4" ht="31.5">
      <c r="A72" s="172" t="s">
        <v>485</v>
      </c>
      <c r="B72" s="220" t="s">
        <v>57</v>
      </c>
      <c r="C72" s="220" t="s">
        <v>460</v>
      </c>
      <c r="D72" s="284">
        <v>550000</v>
      </c>
    </row>
    <row r="73" spans="1:4" ht="31.5">
      <c r="A73" s="172" t="s">
        <v>466</v>
      </c>
      <c r="B73" s="220" t="s">
        <v>57</v>
      </c>
      <c r="C73" s="220" t="s">
        <v>467</v>
      </c>
      <c r="D73" s="284">
        <v>1600000</v>
      </c>
    </row>
    <row r="74" spans="1:4" ht="15.75">
      <c r="A74" s="172" t="s">
        <v>815</v>
      </c>
      <c r="B74" s="220" t="s">
        <v>816</v>
      </c>
      <c r="C74" s="220"/>
      <c r="D74" s="284">
        <f>D75</f>
        <v>1350000</v>
      </c>
    </row>
    <row r="75" spans="1:4" ht="31.5">
      <c r="A75" s="172" t="s">
        <v>466</v>
      </c>
      <c r="B75" s="220" t="s">
        <v>816</v>
      </c>
      <c r="C75" s="220" t="s">
        <v>467</v>
      </c>
      <c r="D75" s="284">
        <v>1350000</v>
      </c>
    </row>
    <row r="76" spans="1:4" ht="63">
      <c r="A76" s="172" t="s">
        <v>705</v>
      </c>
      <c r="B76" s="220" t="s">
        <v>59</v>
      </c>
      <c r="C76" s="220"/>
      <c r="D76" s="284">
        <f>D77</f>
        <v>3183667.2</v>
      </c>
    </row>
    <row r="77" spans="1:4" ht="15.75">
      <c r="A77" s="172" t="s">
        <v>471</v>
      </c>
      <c r="B77" s="220" t="s">
        <v>59</v>
      </c>
      <c r="C77" s="220" t="s">
        <v>470</v>
      </c>
      <c r="D77" s="284">
        <v>3183667.2</v>
      </c>
    </row>
    <row r="78" spans="1:4" ht="78.75">
      <c r="A78" s="172" t="s">
        <v>706</v>
      </c>
      <c r="B78" s="220" t="s">
        <v>58</v>
      </c>
      <c r="C78" s="220"/>
      <c r="D78" s="284">
        <f>D79+D80</f>
        <v>10891381.18</v>
      </c>
    </row>
    <row r="79" spans="1:4" ht="15.75">
      <c r="A79" s="172" t="s">
        <v>471</v>
      </c>
      <c r="B79" s="220" t="s">
        <v>58</v>
      </c>
      <c r="C79" s="220" t="s">
        <v>470</v>
      </c>
      <c r="D79" s="284">
        <v>4386158.68</v>
      </c>
    </row>
    <row r="80" spans="1:4" ht="31.5">
      <c r="A80" s="172" t="s">
        <v>466</v>
      </c>
      <c r="B80" s="220" t="s">
        <v>58</v>
      </c>
      <c r="C80" s="220" t="s">
        <v>467</v>
      </c>
      <c r="D80" s="284">
        <v>6505222.5</v>
      </c>
    </row>
    <row r="81" spans="1:4" ht="31.5">
      <c r="A81" s="172" t="s">
        <v>77</v>
      </c>
      <c r="B81" s="220" t="s">
        <v>188</v>
      </c>
      <c r="C81" s="220"/>
      <c r="D81" s="284">
        <f>D82</f>
        <v>2500000</v>
      </c>
    </row>
    <row r="82" spans="1:4" ht="15.75">
      <c r="A82" s="172" t="s">
        <v>170</v>
      </c>
      <c r="B82" s="220" t="s">
        <v>60</v>
      </c>
      <c r="C82" s="220"/>
      <c r="D82" s="284">
        <f>D83+D84+D85</f>
        <v>2500000</v>
      </c>
    </row>
    <row r="83" spans="1:4" ht="47.25">
      <c r="A83" s="172" t="s">
        <v>458</v>
      </c>
      <c r="B83" s="220" t="s">
        <v>60</v>
      </c>
      <c r="C83" s="220" t="s">
        <v>459</v>
      </c>
      <c r="D83" s="284">
        <v>1340000</v>
      </c>
    </row>
    <row r="84" spans="1:4" ht="31.5">
      <c r="A84" s="172" t="s">
        <v>485</v>
      </c>
      <c r="B84" s="220" t="s">
        <v>60</v>
      </c>
      <c r="C84" s="220" t="s">
        <v>460</v>
      </c>
      <c r="D84" s="284">
        <v>890000</v>
      </c>
    </row>
    <row r="85" spans="1:4" ht="31.5">
      <c r="A85" s="172" t="s">
        <v>466</v>
      </c>
      <c r="B85" s="220" t="s">
        <v>60</v>
      </c>
      <c r="C85" s="220" t="s">
        <v>467</v>
      </c>
      <c r="D85" s="284">
        <v>270000</v>
      </c>
    </row>
    <row r="86" spans="1:4" ht="31.5">
      <c r="A86" s="172" t="s">
        <v>853</v>
      </c>
      <c r="B86" s="220" t="s">
        <v>754</v>
      </c>
      <c r="C86" s="220"/>
      <c r="D86" s="284">
        <v>0</v>
      </c>
    </row>
    <row r="87" spans="1:4" ht="31.5">
      <c r="A87" s="172" t="s">
        <v>192</v>
      </c>
      <c r="B87" s="220" t="s">
        <v>190</v>
      </c>
      <c r="C87" s="220"/>
      <c r="D87" s="284">
        <f>D90+D88</f>
        <v>38643700</v>
      </c>
    </row>
    <row r="88" spans="1:4" ht="31.5">
      <c r="A88" s="172" t="s">
        <v>1161</v>
      </c>
      <c r="B88" s="220" t="s">
        <v>1354</v>
      </c>
      <c r="C88" s="220"/>
      <c r="D88" s="284">
        <f>D89</f>
        <v>15000</v>
      </c>
    </row>
    <row r="89" spans="1:4" ht="31.5">
      <c r="A89" s="172" t="s">
        <v>485</v>
      </c>
      <c r="B89" s="220" t="s">
        <v>1354</v>
      </c>
      <c r="C89" s="220" t="s">
        <v>460</v>
      </c>
      <c r="D89" s="284">
        <v>15000</v>
      </c>
    </row>
    <row r="90" spans="1:4" ht="47.25">
      <c r="A90" s="172" t="s">
        <v>422</v>
      </c>
      <c r="B90" s="220" t="s">
        <v>61</v>
      </c>
      <c r="C90" s="220"/>
      <c r="D90" s="284">
        <f>D91+D92+D93</f>
        <v>38628700</v>
      </c>
    </row>
    <row r="91" spans="1:4" ht="47.25">
      <c r="A91" s="172" t="s">
        <v>458</v>
      </c>
      <c r="B91" s="220" t="s">
        <v>61</v>
      </c>
      <c r="C91" s="220" t="s">
        <v>459</v>
      </c>
      <c r="D91" s="284">
        <v>31864700</v>
      </c>
    </row>
    <row r="92" spans="1:4" ht="31.5">
      <c r="A92" s="172" t="s">
        <v>485</v>
      </c>
      <c r="B92" s="220" t="s">
        <v>61</v>
      </c>
      <c r="C92" s="220" t="s">
        <v>460</v>
      </c>
      <c r="D92" s="284">
        <v>6597000</v>
      </c>
    </row>
    <row r="93" spans="1:4" ht="15.75">
      <c r="A93" s="172" t="s">
        <v>461</v>
      </c>
      <c r="B93" s="220" t="s">
        <v>61</v>
      </c>
      <c r="C93" s="220" t="s">
        <v>462</v>
      </c>
      <c r="D93" s="284">
        <v>167000</v>
      </c>
    </row>
    <row r="94" spans="1:4" ht="47.25">
      <c r="A94" s="172" t="s">
        <v>78</v>
      </c>
      <c r="B94" s="220" t="s">
        <v>191</v>
      </c>
      <c r="C94" s="220"/>
      <c r="D94" s="284">
        <f>D101+D103+D105+D109+D111+D107+D113+D95+D97+D99</f>
        <v>102344708.34</v>
      </c>
    </row>
    <row r="95" spans="1:4" ht="47.25">
      <c r="A95" s="172" t="s">
        <v>872</v>
      </c>
      <c r="B95" s="220" t="s">
        <v>873</v>
      </c>
      <c r="C95" s="220"/>
      <c r="D95" s="284">
        <f>D96</f>
        <v>45758621.14</v>
      </c>
    </row>
    <row r="96" spans="1:4" ht="31.5">
      <c r="A96" s="172" t="s">
        <v>466</v>
      </c>
      <c r="B96" s="220" t="s">
        <v>873</v>
      </c>
      <c r="C96" s="220" t="s">
        <v>467</v>
      </c>
      <c r="D96" s="284">
        <v>45758621.14</v>
      </c>
    </row>
    <row r="97" spans="1:4" ht="47.25">
      <c r="A97" s="172" t="s">
        <v>703</v>
      </c>
      <c r="B97" s="220" t="s">
        <v>39</v>
      </c>
      <c r="C97" s="220"/>
      <c r="D97" s="284">
        <f>D98</f>
        <v>10113955.33</v>
      </c>
    </row>
    <row r="98" spans="1:4" ht="31.5">
      <c r="A98" s="172" t="s">
        <v>466</v>
      </c>
      <c r="B98" s="220" t="s">
        <v>39</v>
      </c>
      <c r="C98" s="220" t="s">
        <v>467</v>
      </c>
      <c r="D98" s="284">
        <v>10113955.33</v>
      </c>
    </row>
    <row r="99" spans="1:4" ht="63">
      <c r="A99" s="172" t="s">
        <v>1419</v>
      </c>
      <c r="B99" s="220" t="s">
        <v>1420</v>
      </c>
      <c r="C99" s="220"/>
      <c r="D99" s="284">
        <f>D100</f>
        <v>235498</v>
      </c>
    </row>
    <row r="100" spans="1:4" ht="31.5">
      <c r="A100" s="172" t="s">
        <v>466</v>
      </c>
      <c r="B100" s="220" t="s">
        <v>1420</v>
      </c>
      <c r="C100" s="220" t="s">
        <v>467</v>
      </c>
      <c r="D100" s="284">
        <v>235498</v>
      </c>
    </row>
    <row r="101" spans="1:4" ht="15.75">
      <c r="A101" s="172" t="s">
        <v>167</v>
      </c>
      <c r="B101" s="220" t="s">
        <v>318</v>
      </c>
      <c r="C101" s="220"/>
      <c r="D101" s="284">
        <f>D102</f>
        <v>1400000</v>
      </c>
    </row>
    <row r="102" spans="1:4" ht="31.5">
      <c r="A102" s="172" t="s">
        <v>466</v>
      </c>
      <c r="B102" s="220" t="s">
        <v>318</v>
      </c>
      <c r="C102" s="220" t="s">
        <v>467</v>
      </c>
      <c r="D102" s="284">
        <v>1400000</v>
      </c>
    </row>
    <row r="103" spans="1:4" ht="31.5">
      <c r="A103" s="172" t="s">
        <v>168</v>
      </c>
      <c r="B103" s="220" t="s">
        <v>319</v>
      </c>
      <c r="C103" s="220"/>
      <c r="D103" s="284">
        <f>D104</f>
        <v>11405676.67</v>
      </c>
    </row>
    <row r="104" spans="1:4" ht="31.5">
      <c r="A104" s="172" t="s">
        <v>466</v>
      </c>
      <c r="B104" s="220" t="s">
        <v>319</v>
      </c>
      <c r="C104" s="220" t="s">
        <v>467</v>
      </c>
      <c r="D104" s="284">
        <v>11405676.67</v>
      </c>
    </row>
    <row r="105" spans="1:4" ht="83.25" customHeight="1">
      <c r="A105" s="172" t="s">
        <v>269</v>
      </c>
      <c r="B105" s="220" t="s">
        <v>62</v>
      </c>
      <c r="C105" s="217"/>
      <c r="D105" s="284">
        <f>D106</f>
        <v>20139500</v>
      </c>
    </row>
    <row r="106" spans="1:4" s="204" customFormat="1" ht="34.5" customHeight="1">
      <c r="A106" s="172" t="s">
        <v>466</v>
      </c>
      <c r="B106" s="220" t="s">
        <v>62</v>
      </c>
      <c r="C106" s="220" t="s">
        <v>467</v>
      </c>
      <c r="D106" s="284">
        <v>20139500</v>
      </c>
    </row>
    <row r="107" spans="1:4" ht="141.75">
      <c r="A107" s="172" t="s">
        <v>731</v>
      </c>
      <c r="B107" s="220" t="s">
        <v>65</v>
      </c>
      <c r="C107" s="220"/>
      <c r="D107" s="284">
        <f>D108</f>
        <v>280800</v>
      </c>
    </row>
    <row r="108" spans="1:4" ht="15.75">
      <c r="A108" s="172" t="s">
        <v>471</v>
      </c>
      <c r="B108" s="382" t="s">
        <v>65</v>
      </c>
      <c r="C108" s="382" t="s">
        <v>470</v>
      </c>
      <c r="D108" s="277">
        <v>280800</v>
      </c>
    </row>
    <row r="109" spans="1:4" ht="47.25">
      <c r="A109" s="172" t="s">
        <v>507</v>
      </c>
      <c r="B109" s="220" t="s">
        <v>63</v>
      </c>
      <c r="C109" s="220"/>
      <c r="D109" s="284">
        <f>D110</f>
        <v>9478500</v>
      </c>
    </row>
    <row r="110" spans="1:4" ht="31.5">
      <c r="A110" s="172" t="s">
        <v>466</v>
      </c>
      <c r="B110" s="220" t="s">
        <v>63</v>
      </c>
      <c r="C110" s="220" t="s">
        <v>467</v>
      </c>
      <c r="D110" s="284">
        <v>9478500</v>
      </c>
    </row>
    <row r="111" spans="1:4" ht="69" customHeight="1">
      <c r="A111" s="172" t="s">
        <v>508</v>
      </c>
      <c r="B111" s="220" t="s">
        <v>64</v>
      </c>
      <c r="C111" s="220"/>
      <c r="D111" s="284">
        <f>D112</f>
        <v>2929940.2</v>
      </c>
    </row>
    <row r="112" spans="1:4" ht="31.5">
      <c r="A112" s="172" t="s">
        <v>466</v>
      </c>
      <c r="B112" s="220" t="s">
        <v>64</v>
      </c>
      <c r="C112" s="220" t="s">
        <v>470</v>
      </c>
      <c r="D112" s="284">
        <v>2929940.2</v>
      </c>
    </row>
    <row r="113" spans="1:4" ht="61.5" customHeight="1">
      <c r="A113" s="172" t="s">
        <v>687</v>
      </c>
      <c r="B113" s="220" t="s">
        <v>686</v>
      </c>
      <c r="C113" s="220"/>
      <c r="D113" s="284">
        <f>D114</f>
        <v>602217</v>
      </c>
    </row>
    <row r="114" spans="1:4" ht="31.5">
      <c r="A114" s="172" t="s">
        <v>466</v>
      </c>
      <c r="B114" s="220" t="s">
        <v>686</v>
      </c>
      <c r="C114" s="220" t="s">
        <v>470</v>
      </c>
      <c r="D114" s="284">
        <v>602217</v>
      </c>
    </row>
    <row r="115" spans="1:4" ht="47.25">
      <c r="A115" s="172" t="s">
        <v>79</v>
      </c>
      <c r="B115" s="220" t="s">
        <v>193</v>
      </c>
      <c r="C115" s="220"/>
      <c r="D115" s="284">
        <f>D118+D116</f>
        <v>44954856.23</v>
      </c>
    </row>
    <row r="116" spans="1:4" ht="31.5">
      <c r="A116" s="172" t="s">
        <v>83</v>
      </c>
      <c r="B116" s="220" t="s">
        <v>66</v>
      </c>
      <c r="C116" s="220"/>
      <c r="D116" s="284">
        <f>D117</f>
        <v>1359656.23</v>
      </c>
    </row>
    <row r="117" spans="1:4" ht="15.75">
      <c r="A117" s="172" t="s">
        <v>471</v>
      </c>
      <c r="B117" s="220" t="s">
        <v>66</v>
      </c>
      <c r="C117" s="220" t="s">
        <v>470</v>
      </c>
      <c r="D117" s="284">
        <v>1359656.23</v>
      </c>
    </row>
    <row r="118" spans="1:4" ht="174.75" customHeight="1">
      <c r="A118" s="172" t="s">
        <v>270</v>
      </c>
      <c r="B118" s="220" t="s">
        <v>325</v>
      </c>
      <c r="C118" s="217"/>
      <c r="D118" s="284">
        <f>D119</f>
        <v>43595200</v>
      </c>
    </row>
    <row r="119" spans="1:4" ht="20.25" customHeight="1">
      <c r="A119" s="172" t="s">
        <v>471</v>
      </c>
      <c r="B119" s="220" t="s">
        <v>325</v>
      </c>
      <c r="C119" s="220" t="s">
        <v>470</v>
      </c>
      <c r="D119" s="284">
        <v>43595200</v>
      </c>
    </row>
    <row r="120" spans="1:4" ht="47.25">
      <c r="A120" s="172" t="s">
        <v>738</v>
      </c>
      <c r="B120" s="220" t="s">
        <v>737</v>
      </c>
      <c r="C120" s="220"/>
      <c r="D120" s="284">
        <v>0</v>
      </c>
    </row>
    <row r="121" spans="1:4" ht="36.75" customHeight="1">
      <c r="A121" s="172" t="s">
        <v>735</v>
      </c>
      <c r="B121" s="220" t="s">
        <v>736</v>
      </c>
      <c r="C121" s="220"/>
      <c r="D121" s="284">
        <f>D122</f>
        <v>10380000</v>
      </c>
    </row>
    <row r="122" spans="1:4" s="219" customFormat="1" ht="31.5">
      <c r="A122" s="172" t="s">
        <v>871</v>
      </c>
      <c r="B122" s="220" t="s">
        <v>870</v>
      </c>
      <c r="C122" s="220"/>
      <c r="D122" s="284">
        <f>D123+D124</f>
        <v>10380000</v>
      </c>
    </row>
    <row r="123" spans="1:4" s="219" customFormat="1" ht="31.5">
      <c r="A123" s="172" t="s">
        <v>466</v>
      </c>
      <c r="B123" s="220" t="s">
        <v>870</v>
      </c>
      <c r="C123" s="220" t="s">
        <v>467</v>
      </c>
      <c r="D123" s="284">
        <v>10336804</v>
      </c>
    </row>
    <row r="124" spans="1:4" s="219" customFormat="1" ht="15.75">
      <c r="A124" s="172" t="s">
        <v>461</v>
      </c>
      <c r="B124" s="220" t="s">
        <v>870</v>
      </c>
      <c r="C124" s="220" t="s">
        <v>462</v>
      </c>
      <c r="D124" s="284">
        <v>43196</v>
      </c>
    </row>
    <row r="125" spans="1:4" ht="47.25">
      <c r="A125" s="210" t="s">
        <v>100</v>
      </c>
      <c r="B125" s="218" t="s">
        <v>194</v>
      </c>
      <c r="C125" s="218"/>
      <c r="D125" s="290">
        <f>D126+D133+D136</f>
        <v>110346700</v>
      </c>
    </row>
    <row r="126" spans="1:4" ht="63">
      <c r="A126" s="172" t="s">
        <v>487</v>
      </c>
      <c r="B126" s="220" t="s">
        <v>196</v>
      </c>
      <c r="C126" s="220"/>
      <c r="D126" s="284">
        <f>D127+D131</f>
        <v>18218000</v>
      </c>
    </row>
    <row r="127" spans="1:4" ht="15.75">
      <c r="A127" s="172" t="s">
        <v>486</v>
      </c>
      <c r="B127" s="220" t="s">
        <v>321</v>
      </c>
      <c r="C127" s="220"/>
      <c r="D127" s="284">
        <f>D128+D129+D130</f>
        <v>18208460.52</v>
      </c>
    </row>
    <row r="128" spans="1:4" ht="47.25">
      <c r="A128" s="172" t="s">
        <v>458</v>
      </c>
      <c r="B128" s="220" t="s">
        <v>321</v>
      </c>
      <c r="C128" s="220" t="s">
        <v>459</v>
      </c>
      <c r="D128" s="284">
        <v>16216000</v>
      </c>
    </row>
    <row r="129" spans="1:4" ht="31.5">
      <c r="A129" s="172" t="s">
        <v>485</v>
      </c>
      <c r="B129" s="220" t="s">
        <v>321</v>
      </c>
      <c r="C129" s="220" t="s">
        <v>460</v>
      </c>
      <c r="D129" s="284">
        <v>1988155.52</v>
      </c>
    </row>
    <row r="130" spans="1:4" ht="15.75">
      <c r="A130" s="172" t="s">
        <v>461</v>
      </c>
      <c r="B130" s="220" t="s">
        <v>321</v>
      </c>
      <c r="C130" s="220" t="s">
        <v>462</v>
      </c>
      <c r="D130" s="284">
        <v>4305</v>
      </c>
    </row>
    <row r="131" spans="1:4" ht="31.5">
      <c r="A131" s="172" t="s">
        <v>1161</v>
      </c>
      <c r="B131" s="220" t="s">
        <v>1410</v>
      </c>
      <c r="C131" s="220"/>
      <c r="D131" s="284">
        <f>D132</f>
        <v>9539.48</v>
      </c>
    </row>
    <row r="132" spans="1:4" ht="31.5">
      <c r="A132" s="172" t="s">
        <v>485</v>
      </c>
      <c r="B132" s="220" t="s">
        <v>1410</v>
      </c>
      <c r="C132" s="220" t="s">
        <v>460</v>
      </c>
      <c r="D132" s="284">
        <v>9539.48</v>
      </c>
    </row>
    <row r="133" spans="1:4" ht="63">
      <c r="A133" s="172" t="s">
        <v>195</v>
      </c>
      <c r="B133" s="220" t="s">
        <v>198</v>
      </c>
      <c r="C133" s="220"/>
      <c r="D133" s="284">
        <f>D134</f>
        <v>76736700</v>
      </c>
    </row>
    <row r="134" spans="1:4" ht="15.75">
      <c r="A134" s="172" t="s">
        <v>480</v>
      </c>
      <c r="B134" s="220" t="s">
        <v>322</v>
      </c>
      <c r="C134" s="220"/>
      <c r="D134" s="284">
        <f>D135</f>
        <v>76736700</v>
      </c>
    </row>
    <row r="135" spans="1:4" ht="15.75">
      <c r="A135" s="172" t="s">
        <v>361</v>
      </c>
      <c r="B135" s="220" t="s">
        <v>322</v>
      </c>
      <c r="C135" s="220" t="s">
        <v>469</v>
      </c>
      <c r="D135" s="284">
        <v>76736700</v>
      </c>
    </row>
    <row r="136" spans="1:4" ht="31.5">
      <c r="A136" s="172" t="s">
        <v>197</v>
      </c>
      <c r="B136" s="220" t="s">
        <v>323</v>
      </c>
      <c r="C136" s="220"/>
      <c r="D136" s="284">
        <f>D137</f>
        <v>15392000</v>
      </c>
    </row>
    <row r="137" spans="1:4" ht="15.75">
      <c r="A137" s="172" t="s">
        <v>163</v>
      </c>
      <c r="B137" s="220" t="s">
        <v>324</v>
      </c>
      <c r="C137" s="220"/>
      <c r="D137" s="284">
        <f>D138+D139</f>
        <v>15392000</v>
      </c>
    </row>
    <row r="138" spans="1:4" ht="47.25">
      <c r="A138" s="172" t="s">
        <v>458</v>
      </c>
      <c r="B138" s="220" t="s">
        <v>324</v>
      </c>
      <c r="C138" s="220" t="s">
        <v>459</v>
      </c>
      <c r="D138" s="284">
        <v>13976730</v>
      </c>
    </row>
    <row r="139" spans="1:4" s="219" customFormat="1" ht="31.5">
      <c r="A139" s="172" t="s">
        <v>485</v>
      </c>
      <c r="B139" s="220" t="s">
        <v>324</v>
      </c>
      <c r="C139" s="220" t="s">
        <v>460</v>
      </c>
      <c r="D139" s="284">
        <v>1415270</v>
      </c>
    </row>
    <row r="140" spans="1:4" ht="47.25">
      <c r="A140" s="210" t="s">
        <v>199</v>
      </c>
      <c r="B140" s="218" t="s">
        <v>200</v>
      </c>
      <c r="C140" s="218"/>
      <c r="D140" s="290">
        <f>D141+D144+D147</f>
        <v>68049267</v>
      </c>
    </row>
    <row r="141" spans="1:4" ht="31.5">
      <c r="A141" s="172" t="s">
        <v>201</v>
      </c>
      <c r="B141" s="220" t="s">
        <v>202</v>
      </c>
      <c r="C141" s="220"/>
      <c r="D141" s="284">
        <f>D142</f>
        <v>13946000</v>
      </c>
    </row>
    <row r="142" spans="1:4" ht="15.75">
      <c r="A142" s="172" t="s">
        <v>472</v>
      </c>
      <c r="B142" s="220" t="s">
        <v>203</v>
      </c>
      <c r="C142" s="220"/>
      <c r="D142" s="284">
        <f>D143</f>
        <v>13946000</v>
      </c>
    </row>
    <row r="143" spans="1:4" ht="31.5">
      <c r="A143" s="172" t="s">
        <v>466</v>
      </c>
      <c r="B143" s="220" t="s">
        <v>203</v>
      </c>
      <c r="C143" s="220" t="s">
        <v>467</v>
      </c>
      <c r="D143" s="284">
        <v>13946000</v>
      </c>
    </row>
    <row r="144" spans="1:4" ht="31.5">
      <c r="A144" s="172" t="s">
        <v>204</v>
      </c>
      <c r="B144" s="220" t="s">
        <v>205</v>
      </c>
      <c r="C144" s="220"/>
      <c r="D144" s="284">
        <f>D145</f>
        <v>51961827</v>
      </c>
    </row>
    <row r="145" spans="1:4" ht="15.75">
      <c r="A145" s="172" t="s">
        <v>808</v>
      </c>
      <c r="B145" s="220" t="s">
        <v>807</v>
      </c>
      <c r="C145" s="220"/>
      <c r="D145" s="284">
        <f>D146</f>
        <v>51961827</v>
      </c>
    </row>
    <row r="146" spans="1:4" ht="31.5">
      <c r="A146" s="172" t="s">
        <v>466</v>
      </c>
      <c r="B146" s="220" t="s">
        <v>807</v>
      </c>
      <c r="C146" s="220" t="s">
        <v>467</v>
      </c>
      <c r="D146" s="284">
        <v>51961827</v>
      </c>
    </row>
    <row r="147" spans="1:4" ht="36.75" customHeight="1">
      <c r="A147" s="172" t="s">
        <v>6</v>
      </c>
      <c r="B147" s="220" t="s">
        <v>206</v>
      </c>
      <c r="C147" s="220"/>
      <c r="D147" s="284">
        <f>D148</f>
        <v>2141440</v>
      </c>
    </row>
    <row r="148" spans="1:4" ht="18.75" customHeight="1">
      <c r="A148" s="172" t="s">
        <v>396</v>
      </c>
      <c r="B148" s="220" t="s">
        <v>207</v>
      </c>
      <c r="C148" s="220"/>
      <c r="D148" s="284">
        <f>D149</f>
        <v>2141440</v>
      </c>
    </row>
    <row r="149" spans="1:4" ht="36.75" customHeight="1">
      <c r="A149" s="172" t="s">
        <v>466</v>
      </c>
      <c r="B149" s="220" t="s">
        <v>207</v>
      </c>
      <c r="C149" s="220" t="s">
        <v>467</v>
      </c>
      <c r="D149" s="284">
        <v>2141440</v>
      </c>
    </row>
    <row r="150" spans="1:4" s="219" customFormat="1" ht="50.25" customHeight="1">
      <c r="A150" s="210" t="s">
        <v>0</v>
      </c>
      <c r="B150" s="218" t="s">
        <v>208</v>
      </c>
      <c r="C150" s="218"/>
      <c r="D150" s="290">
        <f>D151</f>
        <v>7235544</v>
      </c>
    </row>
    <row r="151" spans="1:4" s="219" customFormat="1" ht="31.5">
      <c r="A151" s="172" t="s">
        <v>499</v>
      </c>
      <c r="B151" s="220" t="s">
        <v>209</v>
      </c>
      <c r="C151" s="220"/>
      <c r="D151" s="284">
        <f>D152+D154</f>
        <v>7235544</v>
      </c>
    </row>
    <row r="152" spans="1:4" s="219" customFormat="1" ht="15.75">
      <c r="A152" s="172" t="s">
        <v>355</v>
      </c>
      <c r="B152" s="220" t="s">
        <v>55</v>
      </c>
      <c r="C152" s="220"/>
      <c r="D152" s="284">
        <f>D153</f>
        <v>2400000</v>
      </c>
    </row>
    <row r="153" spans="1:4" s="219" customFormat="1" ht="15.75">
      <c r="A153" s="172" t="s">
        <v>461</v>
      </c>
      <c r="B153" s="220" t="s">
        <v>55</v>
      </c>
      <c r="C153" s="220" t="s">
        <v>462</v>
      </c>
      <c r="D153" s="284">
        <v>2400000</v>
      </c>
    </row>
    <row r="154" spans="1:4" s="219" customFormat="1" ht="31.5">
      <c r="A154" s="172" t="s">
        <v>1413</v>
      </c>
      <c r="B154" s="220" t="s">
        <v>1414</v>
      </c>
      <c r="C154" s="220"/>
      <c r="D154" s="284">
        <f>D155</f>
        <v>4835544</v>
      </c>
    </row>
    <row r="155" spans="1:4" s="219" customFormat="1" ht="15.75">
      <c r="A155" s="172" t="s">
        <v>461</v>
      </c>
      <c r="B155" s="220" t="s">
        <v>1414</v>
      </c>
      <c r="C155" s="220" t="s">
        <v>462</v>
      </c>
      <c r="D155" s="284">
        <v>4835544</v>
      </c>
    </row>
    <row r="156" spans="1:4" s="219" customFormat="1" ht="48" customHeight="1">
      <c r="A156" s="210" t="s">
        <v>1</v>
      </c>
      <c r="B156" s="218" t="s">
        <v>210</v>
      </c>
      <c r="C156" s="218"/>
      <c r="D156" s="290">
        <f>D157+D171</f>
        <v>8416300</v>
      </c>
    </row>
    <row r="157" spans="1:4" ht="31.5">
      <c r="A157" s="356" t="s">
        <v>307</v>
      </c>
      <c r="B157" s="221" t="s">
        <v>302</v>
      </c>
      <c r="C157" s="221"/>
      <c r="D157" s="357">
        <f>D158+D164+D167</f>
        <v>6229000</v>
      </c>
    </row>
    <row r="158" spans="1:4" ht="31.5">
      <c r="A158" s="172" t="s">
        <v>495</v>
      </c>
      <c r="B158" s="220" t="s">
        <v>303</v>
      </c>
      <c r="C158" s="220"/>
      <c r="D158" s="284">
        <f>D161+D159</f>
        <v>2600000</v>
      </c>
    </row>
    <row r="159" spans="1:4" ht="15.75">
      <c r="A159" s="172" t="s">
        <v>810</v>
      </c>
      <c r="B159" s="220" t="s">
        <v>811</v>
      </c>
      <c r="C159" s="220"/>
      <c r="D159" s="284">
        <f>D160</f>
        <v>2600000</v>
      </c>
    </row>
    <row r="160" spans="1:4" ht="15.75">
      <c r="A160" s="172" t="s">
        <v>461</v>
      </c>
      <c r="B160" s="220" t="s">
        <v>811</v>
      </c>
      <c r="C160" s="220" t="s">
        <v>462</v>
      </c>
      <c r="D160" s="284">
        <v>2600000</v>
      </c>
    </row>
    <row r="161" spans="1:4" s="386" customFormat="1" ht="15.75" hidden="1">
      <c r="A161" s="383"/>
      <c r="B161" s="384"/>
      <c r="C161" s="384"/>
      <c r="D161" s="385"/>
    </row>
    <row r="162" spans="1:4" s="386" customFormat="1" ht="15.75" hidden="1">
      <c r="A162" s="383"/>
      <c r="B162" s="384"/>
      <c r="C162" s="384"/>
      <c r="D162" s="385"/>
    </row>
    <row r="163" spans="1:4" ht="31.5">
      <c r="A163" s="172" t="s">
        <v>854</v>
      </c>
      <c r="B163" s="220" t="s">
        <v>749</v>
      </c>
      <c r="C163" s="220"/>
      <c r="D163" s="284">
        <v>0</v>
      </c>
    </row>
    <row r="164" spans="1:4" s="219" customFormat="1" ht="31.5">
      <c r="A164" s="172" t="s">
        <v>748</v>
      </c>
      <c r="B164" s="220" t="s">
        <v>308</v>
      </c>
      <c r="C164" s="220"/>
      <c r="D164" s="284">
        <f>D165</f>
        <v>2854000</v>
      </c>
    </row>
    <row r="165" spans="1:4" s="219" customFormat="1" ht="31.5">
      <c r="A165" s="172" t="s">
        <v>463</v>
      </c>
      <c r="B165" s="220" t="s">
        <v>309</v>
      </c>
      <c r="C165" s="220"/>
      <c r="D165" s="284">
        <f>D166</f>
        <v>2854000</v>
      </c>
    </row>
    <row r="166" spans="1:4" s="219" customFormat="1" ht="31.5">
      <c r="A166" s="172" t="s">
        <v>466</v>
      </c>
      <c r="B166" s="220" t="s">
        <v>309</v>
      </c>
      <c r="C166" s="220" t="s">
        <v>467</v>
      </c>
      <c r="D166" s="284">
        <v>2854000</v>
      </c>
    </row>
    <row r="167" spans="1:4" s="219" customFormat="1" ht="63">
      <c r="A167" s="172" t="s">
        <v>53</v>
      </c>
      <c r="B167" s="220" t="s">
        <v>310</v>
      </c>
      <c r="C167" s="220"/>
      <c r="D167" s="284">
        <f>D168</f>
        <v>775000</v>
      </c>
    </row>
    <row r="168" spans="1:4" ht="15.75">
      <c r="A168" s="172" t="s">
        <v>106</v>
      </c>
      <c r="B168" s="220" t="s">
        <v>313</v>
      </c>
      <c r="C168" s="220"/>
      <c r="D168" s="284">
        <f>D169+D170</f>
        <v>775000</v>
      </c>
    </row>
    <row r="169" spans="1:4" ht="31.5">
      <c r="A169" s="172" t="s">
        <v>485</v>
      </c>
      <c r="B169" s="220" t="s">
        <v>313</v>
      </c>
      <c r="C169" s="220" t="s">
        <v>460</v>
      </c>
      <c r="D169" s="284">
        <v>500000</v>
      </c>
    </row>
    <row r="170" spans="1:4" ht="15.75">
      <c r="A170" s="172" t="s">
        <v>461</v>
      </c>
      <c r="B170" s="220" t="s">
        <v>313</v>
      </c>
      <c r="C170" s="220" t="s">
        <v>462</v>
      </c>
      <c r="D170" s="284">
        <v>275000</v>
      </c>
    </row>
    <row r="171" spans="1:4" ht="35.25" customHeight="1">
      <c r="A171" s="356" t="s">
        <v>306</v>
      </c>
      <c r="B171" s="221" t="s">
        <v>304</v>
      </c>
      <c r="C171" s="221"/>
      <c r="D171" s="357">
        <f>D172</f>
        <v>2187300</v>
      </c>
    </row>
    <row r="172" spans="1:4" ht="34.5" customHeight="1">
      <c r="A172" s="172" t="s">
        <v>80</v>
      </c>
      <c r="B172" s="220" t="s">
        <v>305</v>
      </c>
      <c r="C172" s="220"/>
      <c r="D172" s="284">
        <f>D173+D175</f>
        <v>2187300</v>
      </c>
    </row>
    <row r="173" spans="1:6" s="219" customFormat="1" ht="45.75" customHeight="1">
      <c r="A173" s="172" t="s">
        <v>496</v>
      </c>
      <c r="B173" s="220" t="s">
        <v>311</v>
      </c>
      <c r="C173" s="220"/>
      <c r="D173" s="284">
        <f>D174</f>
        <v>592400</v>
      </c>
      <c r="F173" s="380"/>
    </row>
    <row r="174" spans="1:6" s="219" customFormat="1" ht="35.25" customHeight="1">
      <c r="A174" s="172" t="s">
        <v>485</v>
      </c>
      <c r="B174" s="220" t="s">
        <v>311</v>
      </c>
      <c r="C174" s="220" t="s">
        <v>460</v>
      </c>
      <c r="D174" s="284">
        <v>592400</v>
      </c>
      <c r="F174" s="380"/>
    </row>
    <row r="175" spans="1:4" s="219" customFormat="1" ht="36.75" customHeight="1">
      <c r="A175" s="172" t="s">
        <v>1182</v>
      </c>
      <c r="B175" s="220" t="s">
        <v>312</v>
      </c>
      <c r="C175" s="220"/>
      <c r="D175" s="284">
        <f>D176</f>
        <v>1594900</v>
      </c>
    </row>
    <row r="176" spans="1:4" s="219" customFormat="1" ht="36.75" customHeight="1">
      <c r="A176" s="172" t="s">
        <v>485</v>
      </c>
      <c r="B176" s="220" t="s">
        <v>312</v>
      </c>
      <c r="C176" s="220" t="s">
        <v>460</v>
      </c>
      <c r="D176" s="284">
        <v>1594900</v>
      </c>
    </row>
    <row r="177" spans="1:4" s="219" customFormat="1" ht="31.5">
      <c r="A177" s="210" t="s">
        <v>2</v>
      </c>
      <c r="B177" s="218" t="s">
        <v>211</v>
      </c>
      <c r="C177" s="218"/>
      <c r="D177" s="290">
        <f>D178+D196+D201+D204+D208</f>
        <v>155703059.09</v>
      </c>
    </row>
    <row r="178" spans="1:4" ht="47.25">
      <c r="A178" s="172" t="s">
        <v>213</v>
      </c>
      <c r="B178" s="220" t="s">
        <v>212</v>
      </c>
      <c r="C178" s="220"/>
      <c r="D178" s="284">
        <f>D186+D191+D193+D183+D181+D189+D179</f>
        <v>106686759.09</v>
      </c>
    </row>
    <row r="179" spans="1:4" ht="15.75">
      <c r="A179" s="172" t="s">
        <v>1422</v>
      </c>
      <c r="B179" s="220" t="s">
        <v>1423</v>
      </c>
      <c r="C179" s="220"/>
      <c r="D179" s="284">
        <f>D180</f>
        <v>437859.09</v>
      </c>
    </row>
    <row r="180" spans="1:4" ht="31.5">
      <c r="A180" s="172" t="s">
        <v>466</v>
      </c>
      <c r="B180" s="220" t="s">
        <v>1423</v>
      </c>
      <c r="C180" s="220" t="s">
        <v>467</v>
      </c>
      <c r="D180" s="360">
        <v>437859.09</v>
      </c>
    </row>
    <row r="181" spans="1:4" s="219" customFormat="1" ht="47.25">
      <c r="A181" s="172" t="s">
        <v>704</v>
      </c>
      <c r="B181" s="220" t="s">
        <v>515</v>
      </c>
      <c r="C181" s="220"/>
      <c r="D181" s="284">
        <f>D182</f>
        <v>711000</v>
      </c>
    </row>
    <row r="182" spans="1:4" s="219" customFormat="1" ht="31.5">
      <c r="A182" s="172" t="s">
        <v>466</v>
      </c>
      <c r="B182" s="220" t="s">
        <v>515</v>
      </c>
      <c r="C182" s="220" t="s">
        <v>467</v>
      </c>
      <c r="D182" s="284">
        <v>711000</v>
      </c>
    </row>
    <row r="183" spans="1:4" s="219" customFormat="1" ht="79.5" customHeight="1">
      <c r="A183" s="172" t="s">
        <v>567</v>
      </c>
      <c r="B183" s="220" t="s">
        <v>43</v>
      </c>
      <c r="C183" s="220"/>
      <c r="D183" s="284">
        <f>D185+D184</f>
        <v>29765300</v>
      </c>
    </row>
    <row r="184" spans="1:4" s="219" customFormat="1" ht="15.75">
      <c r="A184" s="172" t="s">
        <v>361</v>
      </c>
      <c r="B184" s="220" t="s">
        <v>43</v>
      </c>
      <c r="C184" s="220" t="s">
        <v>469</v>
      </c>
      <c r="D184" s="284">
        <v>8932500</v>
      </c>
    </row>
    <row r="185" spans="1:4" s="219" customFormat="1" ht="31.5">
      <c r="A185" s="172" t="s">
        <v>466</v>
      </c>
      <c r="B185" s="220" t="s">
        <v>43</v>
      </c>
      <c r="C185" s="220" t="s">
        <v>467</v>
      </c>
      <c r="D185" s="284">
        <v>20832800</v>
      </c>
    </row>
    <row r="186" spans="1:4" ht="15.75">
      <c r="A186" s="172" t="s">
        <v>482</v>
      </c>
      <c r="B186" s="220" t="s">
        <v>214</v>
      </c>
      <c r="C186" s="220"/>
      <c r="D186" s="284">
        <f>D188+D187</f>
        <v>47313000</v>
      </c>
    </row>
    <row r="187" spans="1:4" ht="15.75">
      <c r="A187" s="172" t="s">
        <v>361</v>
      </c>
      <c r="B187" s="220" t="s">
        <v>214</v>
      </c>
      <c r="C187" s="220" t="s">
        <v>469</v>
      </c>
      <c r="D187" s="284">
        <v>6957000</v>
      </c>
    </row>
    <row r="188" spans="1:4" ht="35.25" customHeight="1">
      <c r="A188" s="172" t="s">
        <v>466</v>
      </c>
      <c r="B188" s="220" t="s">
        <v>214</v>
      </c>
      <c r="C188" s="220" t="s">
        <v>467</v>
      </c>
      <c r="D188" s="284">
        <v>40356000</v>
      </c>
    </row>
    <row r="189" spans="1:4" ht="17.25" customHeight="1">
      <c r="A189" s="172" t="s">
        <v>1262</v>
      </c>
      <c r="B189" s="220" t="s">
        <v>1263</v>
      </c>
      <c r="C189" s="220"/>
      <c r="D189" s="284">
        <f>D190</f>
        <v>657000</v>
      </c>
    </row>
    <row r="190" spans="1:4" ht="16.5" customHeight="1">
      <c r="A190" s="172" t="s">
        <v>361</v>
      </c>
      <c r="B190" s="220" t="s">
        <v>1263</v>
      </c>
      <c r="C190" s="220" t="s">
        <v>469</v>
      </c>
      <c r="D190" s="284">
        <v>657000</v>
      </c>
    </row>
    <row r="191" spans="1:4" ht="15.75">
      <c r="A191" s="172" t="s">
        <v>392</v>
      </c>
      <c r="B191" s="220" t="s">
        <v>215</v>
      </c>
      <c r="C191" s="220"/>
      <c r="D191" s="284">
        <f>D192</f>
        <v>27421000</v>
      </c>
    </row>
    <row r="192" spans="1:4" s="219" customFormat="1" ht="31.5">
      <c r="A192" s="172" t="s">
        <v>466</v>
      </c>
      <c r="B192" s="220" t="s">
        <v>215</v>
      </c>
      <c r="C192" s="220" t="s">
        <v>467</v>
      </c>
      <c r="D192" s="284">
        <v>27421000</v>
      </c>
    </row>
    <row r="193" spans="1:4" ht="15.75">
      <c r="A193" s="172" t="s">
        <v>483</v>
      </c>
      <c r="B193" s="220" t="s">
        <v>216</v>
      </c>
      <c r="C193" s="220"/>
      <c r="D193" s="284">
        <f>D194+D195</f>
        <v>381600</v>
      </c>
    </row>
    <row r="194" spans="1:4" ht="31.5">
      <c r="A194" s="172" t="s">
        <v>485</v>
      </c>
      <c r="B194" s="220" t="s">
        <v>216</v>
      </c>
      <c r="C194" s="220" t="s">
        <v>460</v>
      </c>
      <c r="D194" s="284">
        <v>150000</v>
      </c>
    </row>
    <row r="195" spans="1:4" ht="31.5">
      <c r="A195" s="172" t="s">
        <v>466</v>
      </c>
      <c r="B195" s="220" t="s">
        <v>216</v>
      </c>
      <c r="C195" s="220" t="s">
        <v>467</v>
      </c>
      <c r="D195" s="284">
        <v>231600</v>
      </c>
    </row>
    <row r="196" spans="1:4" s="219" customFormat="1" ht="31.5">
      <c r="A196" s="172" t="s">
        <v>4</v>
      </c>
      <c r="B196" s="220" t="s">
        <v>217</v>
      </c>
      <c r="C196" s="220"/>
      <c r="D196" s="284">
        <f>D199+D197</f>
        <v>43531300</v>
      </c>
    </row>
    <row r="197" spans="1:4" ht="50.25" customHeight="1">
      <c r="A197" s="172" t="s">
        <v>566</v>
      </c>
      <c r="B197" s="220" t="s">
        <v>42</v>
      </c>
      <c r="C197" s="220"/>
      <c r="D197" s="284">
        <f>D198</f>
        <v>10874300</v>
      </c>
    </row>
    <row r="198" spans="1:4" ht="33.75" customHeight="1">
      <c r="A198" s="172" t="s">
        <v>466</v>
      </c>
      <c r="B198" s="220" t="s">
        <v>42</v>
      </c>
      <c r="C198" s="220" t="s">
        <v>467</v>
      </c>
      <c r="D198" s="284">
        <v>10874300</v>
      </c>
    </row>
    <row r="199" spans="1:4" ht="15.75">
      <c r="A199" s="172" t="s">
        <v>169</v>
      </c>
      <c r="B199" s="220" t="s">
        <v>218</v>
      </c>
      <c r="C199" s="220"/>
      <c r="D199" s="284">
        <f>D200</f>
        <v>32657000</v>
      </c>
    </row>
    <row r="200" spans="1:4" ht="31.5">
      <c r="A200" s="172" t="s">
        <v>466</v>
      </c>
      <c r="B200" s="220" t="s">
        <v>218</v>
      </c>
      <c r="C200" s="220" t="s">
        <v>467</v>
      </c>
      <c r="D200" s="284">
        <v>32657000</v>
      </c>
    </row>
    <row r="201" spans="1:4" ht="31.5">
      <c r="A201" s="172" t="s">
        <v>54</v>
      </c>
      <c r="B201" s="220" t="s">
        <v>219</v>
      </c>
      <c r="C201" s="220"/>
      <c r="D201" s="284">
        <f>D202</f>
        <v>3500000</v>
      </c>
    </row>
    <row r="202" spans="1:4" ht="15.75">
      <c r="A202" s="172" t="s">
        <v>464</v>
      </c>
      <c r="B202" s="220" t="s">
        <v>220</v>
      </c>
      <c r="C202" s="220"/>
      <c r="D202" s="284">
        <f>D203</f>
        <v>3500000</v>
      </c>
    </row>
    <row r="203" spans="1:4" s="219" customFormat="1" ht="31.5">
      <c r="A203" s="172" t="s">
        <v>485</v>
      </c>
      <c r="B203" s="220" t="s">
        <v>220</v>
      </c>
      <c r="C203" s="220" t="s">
        <v>460</v>
      </c>
      <c r="D203" s="284">
        <v>3500000</v>
      </c>
    </row>
    <row r="204" spans="1:4" s="219" customFormat="1" ht="31.5">
      <c r="A204" s="172" t="s">
        <v>221</v>
      </c>
      <c r="B204" s="220" t="s">
        <v>222</v>
      </c>
      <c r="C204" s="220"/>
      <c r="D204" s="284">
        <f>D205</f>
        <v>1047000</v>
      </c>
    </row>
    <row r="205" spans="1:4" s="219" customFormat="1" ht="31.5">
      <c r="A205" s="172" t="s">
        <v>465</v>
      </c>
      <c r="B205" s="220" t="s">
        <v>223</v>
      </c>
      <c r="C205" s="220"/>
      <c r="D205" s="284">
        <f>D206</f>
        <v>1047000</v>
      </c>
    </row>
    <row r="206" spans="1:4" s="219" customFormat="1" ht="31.5">
      <c r="A206" s="172" t="s">
        <v>485</v>
      </c>
      <c r="B206" s="220" t="s">
        <v>223</v>
      </c>
      <c r="C206" s="220" t="s">
        <v>460</v>
      </c>
      <c r="D206" s="284">
        <v>1047000</v>
      </c>
    </row>
    <row r="207" spans="1:4" s="219" customFormat="1" ht="63">
      <c r="A207" s="172" t="s">
        <v>745</v>
      </c>
      <c r="B207" s="220" t="s">
        <v>546</v>
      </c>
      <c r="C207" s="220"/>
      <c r="D207" s="284">
        <v>0</v>
      </c>
    </row>
    <row r="208" spans="1:4" s="219" customFormat="1" ht="65.25" customHeight="1">
      <c r="A208" s="172" t="s">
        <v>69</v>
      </c>
      <c r="B208" s="220" t="s">
        <v>746</v>
      </c>
      <c r="C208" s="220"/>
      <c r="D208" s="284">
        <f>D209</f>
        <v>938000</v>
      </c>
    </row>
    <row r="209" spans="1:4" s="219" customFormat="1" ht="63">
      <c r="A209" s="172" t="s">
        <v>543</v>
      </c>
      <c r="B209" s="220" t="s">
        <v>747</v>
      </c>
      <c r="C209" s="220"/>
      <c r="D209" s="284">
        <f>D210</f>
        <v>938000</v>
      </c>
    </row>
    <row r="210" spans="1:4" s="219" customFormat="1" ht="31.5">
      <c r="A210" s="172" t="s">
        <v>466</v>
      </c>
      <c r="B210" s="220" t="s">
        <v>747</v>
      </c>
      <c r="C210" s="220" t="s">
        <v>467</v>
      </c>
      <c r="D210" s="284">
        <v>938000</v>
      </c>
    </row>
    <row r="211" spans="1:4" s="219" customFormat="1" ht="38.25" customHeight="1">
      <c r="A211" s="210" t="s">
        <v>108</v>
      </c>
      <c r="B211" s="218" t="s">
        <v>224</v>
      </c>
      <c r="C211" s="218"/>
      <c r="D211" s="290">
        <f>D212+D217+D227+D243+D241+D246</f>
        <v>100756765.34</v>
      </c>
    </row>
    <row r="212" spans="1:4" s="219" customFormat="1" ht="31.5">
      <c r="A212" s="172" t="s">
        <v>225</v>
      </c>
      <c r="B212" s="220" t="s">
        <v>226</v>
      </c>
      <c r="C212" s="220"/>
      <c r="D212" s="284">
        <f>D213</f>
        <v>4548000</v>
      </c>
    </row>
    <row r="213" spans="1:4" s="219" customFormat="1" ht="15.75">
      <c r="A213" s="172" t="s">
        <v>486</v>
      </c>
      <c r="B213" s="220" t="s">
        <v>227</v>
      </c>
      <c r="C213" s="220"/>
      <c r="D213" s="284">
        <f>D214+D215+D216</f>
        <v>4548000</v>
      </c>
    </row>
    <row r="214" spans="1:4" s="219" customFormat="1" ht="47.25">
      <c r="A214" s="172" t="s">
        <v>458</v>
      </c>
      <c r="B214" s="220" t="s">
        <v>227</v>
      </c>
      <c r="C214" s="220" t="s">
        <v>459</v>
      </c>
      <c r="D214" s="284">
        <v>3729589.21</v>
      </c>
    </row>
    <row r="215" spans="1:4" ht="31.5">
      <c r="A215" s="172" t="s">
        <v>485</v>
      </c>
      <c r="B215" s="220" t="s">
        <v>227</v>
      </c>
      <c r="C215" s="220" t="s">
        <v>460</v>
      </c>
      <c r="D215" s="284">
        <v>567410.79</v>
      </c>
    </row>
    <row r="216" spans="1:4" ht="15.75">
      <c r="A216" s="172" t="s">
        <v>461</v>
      </c>
      <c r="B216" s="220" t="s">
        <v>227</v>
      </c>
      <c r="C216" s="220" t="s">
        <v>462</v>
      </c>
      <c r="D216" s="284">
        <v>251000</v>
      </c>
    </row>
    <row r="217" spans="1:4" ht="47.25">
      <c r="A217" s="172" t="s">
        <v>488</v>
      </c>
      <c r="B217" s="220" t="s">
        <v>228</v>
      </c>
      <c r="C217" s="220"/>
      <c r="D217" s="284">
        <f>D218+D223+D225</f>
        <v>83399846.84</v>
      </c>
    </row>
    <row r="218" spans="1:4" ht="15.75">
      <c r="A218" s="172" t="s">
        <v>486</v>
      </c>
      <c r="B218" s="220" t="s">
        <v>229</v>
      </c>
      <c r="C218" s="220"/>
      <c r="D218" s="284">
        <f>D219+D220+D222+D221</f>
        <v>79818296.84</v>
      </c>
    </row>
    <row r="219" spans="1:4" ht="36" customHeight="1">
      <c r="A219" s="172" t="s">
        <v>458</v>
      </c>
      <c r="B219" s="220" t="s">
        <v>229</v>
      </c>
      <c r="C219" s="220" t="s">
        <v>459</v>
      </c>
      <c r="D219" s="284">
        <v>57782450</v>
      </c>
    </row>
    <row r="220" spans="1:4" ht="36" customHeight="1">
      <c r="A220" s="172" t="s">
        <v>485</v>
      </c>
      <c r="B220" s="220" t="s">
        <v>229</v>
      </c>
      <c r="C220" s="220" t="s">
        <v>460</v>
      </c>
      <c r="D220" s="284">
        <v>21344846.84</v>
      </c>
    </row>
    <row r="221" spans="1:4" ht="19.5" customHeight="1">
      <c r="A221" s="172" t="s">
        <v>471</v>
      </c>
      <c r="B221" s="220" t="s">
        <v>229</v>
      </c>
      <c r="C221" s="220" t="s">
        <v>470</v>
      </c>
      <c r="D221" s="284">
        <v>40000</v>
      </c>
    </row>
    <row r="222" spans="1:4" ht="15.75">
      <c r="A222" s="172" t="s">
        <v>461</v>
      </c>
      <c r="B222" s="220" t="s">
        <v>229</v>
      </c>
      <c r="C222" s="220" t="s">
        <v>462</v>
      </c>
      <c r="D222" s="284">
        <v>651000</v>
      </c>
    </row>
    <row r="223" spans="1:4" ht="31.5">
      <c r="A223" s="172" t="s">
        <v>32</v>
      </c>
      <c r="B223" s="220" t="s">
        <v>230</v>
      </c>
      <c r="C223" s="220"/>
      <c r="D223" s="284">
        <f>D224</f>
        <v>3281550</v>
      </c>
    </row>
    <row r="224" spans="1:4" ht="47.25">
      <c r="A224" s="172" t="s">
        <v>458</v>
      </c>
      <c r="B224" s="220" t="s">
        <v>230</v>
      </c>
      <c r="C224" s="220" t="s">
        <v>459</v>
      </c>
      <c r="D224" s="284">
        <v>3281550</v>
      </c>
    </row>
    <row r="225" spans="1:4" ht="31.5">
      <c r="A225" s="172" t="s">
        <v>1161</v>
      </c>
      <c r="B225" s="220" t="s">
        <v>1160</v>
      </c>
      <c r="C225" s="220"/>
      <c r="D225" s="284">
        <f>D226</f>
        <v>300000</v>
      </c>
    </row>
    <row r="226" spans="1:4" ht="31.5">
      <c r="A226" s="172" t="s">
        <v>485</v>
      </c>
      <c r="B226" s="220" t="s">
        <v>1160</v>
      </c>
      <c r="C226" s="220" t="s">
        <v>460</v>
      </c>
      <c r="D226" s="284">
        <v>300000</v>
      </c>
    </row>
    <row r="227" spans="1:4" ht="48" customHeight="1">
      <c r="A227" s="172" t="s">
        <v>490</v>
      </c>
      <c r="B227" s="220" t="s">
        <v>231</v>
      </c>
      <c r="C227" s="220"/>
      <c r="D227" s="284">
        <f>D228+D232+D235+D238+D230</f>
        <v>10057900</v>
      </c>
    </row>
    <row r="228" spans="1:4" ht="31.5">
      <c r="A228" s="172" t="s">
        <v>493</v>
      </c>
      <c r="B228" s="220" t="s">
        <v>232</v>
      </c>
      <c r="C228" s="220"/>
      <c r="D228" s="284">
        <f>D229</f>
        <v>2265100</v>
      </c>
    </row>
    <row r="229" spans="1:4" ht="15.75">
      <c r="A229" s="172" t="s">
        <v>361</v>
      </c>
      <c r="B229" s="220" t="s">
        <v>232</v>
      </c>
      <c r="C229" s="220" t="s">
        <v>469</v>
      </c>
      <c r="D229" s="284">
        <v>2265100</v>
      </c>
    </row>
    <row r="230" spans="1:4" ht="47.25">
      <c r="A230" s="172" t="s">
        <v>677</v>
      </c>
      <c r="B230" s="220" t="s">
        <v>678</v>
      </c>
      <c r="C230" s="220"/>
      <c r="D230" s="284">
        <f>D231</f>
        <v>44800</v>
      </c>
    </row>
    <row r="231" spans="1:4" ht="31.5">
      <c r="A231" s="172" t="s">
        <v>485</v>
      </c>
      <c r="B231" s="220" t="s">
        <v>678</v>
      </c>
      <c r="C231" s="220" t="s">
        <v>460</v>
      </c>
      <c r="D231" s="284">
        <v>44800</v>
      </c>
    </row>
    <row r="232" spans="1:4" ht="31.5">
      <c r="A232" s="172" t="s">
        <v>489</v>
      </c>
      <c r="B232" s="220" t="s">
        <v>235</v>
      </c>
      <c r="C232" s="220"/>
      <c r="D232" s="284">
        <f>D233+D234</f>
        <v>4748900</v>
      </c>
    </row>
    <row r="233" spans="1:4" ht="47.25">
      <c r="A233" s="172" t="s">
        <v>458</v>
      </c>
      <c r="B233" s="220" t="s">
        <v>235</v>
      </c>
      <c r="C233" s="220" t="s">
        <v>459</v>
      </c>
      <c r="D233" s="284">
        <v>4038859.43</v>
      </c>
    </row>
    <row r="234" spans="1:4" ht="31.5">
      <c r="A234" s="172" t="s">
        <v>485</v>
      </c>
      <c r="B234" s="220" t="s">
        <v>235</v>
      </c>
      <c r="C234" s="220" t="s">
        <v>460</v>
      </c>
      <c r="D234" s="284">
        <v>710040.57</v>
      </c>
    </row>
    <row r="235" spans="1:4" ht="47.25">
      <c r="A235" s="172" t="s">
        <v>491</v>
      </c>
      <c r="B235" s="220" t="s">
        <v>233</v>
      </c>
      <c r="C235" s="220"/>
      <c r="D235" s="284">
        <f>D236+D237</f>
        <v>1329700</v>
      </c>
    </row>
    <row r="236" spans="1:4" ht="47.25">
      <c r="A236" s="172" t="s">
        <v>458</v>
      </c>
      <c r="B236" s="220" t="s">
        <v>233</v>
      </c>
      <c r="C236" s="220" t="s">
        <v>459</v>
      </c>
      <c r="D236" s="284">
        <v>1222793.18</v>
      </c>
    </row>
    <row r="237" spans="1:4" ht="31.5">
      <c r="A237" s="172" t="s">
        <v>485</v>
      </c>
      <c r="B237" s="220" t="s">
        <v>233</v>
      </c>
      <c r="C237" s="220" t="s">
        <v>460</v>
      </c>
      <c r="D237" s="284">
        <v>106906.82</v>
      </c>
    </row>
    <row r="238" spans="1:4" ht="31.5">
      <c r="A238" s="172" t="s">
        <v>492</v>
      </c>
      <c r="B238" s="220" t="s">
        <v>234</v>
      </c>
      <c r="C238" s="220"/>
      <c r="D238" s="284">
        <f>D239+D240</f>
        <v>1669400</v>
      </c>
    </row>
    <row r="239" spans="1:4" ht="47.25">
      <c r="A239" s="172" t="s">
        <v>458</v>
      </c>
      <c r="B239" s="220" t="s">
        <v>234</v>
      </c>
      <c r="C239" s="220" t="s">
        <v>459</v>
      </c>
      <c r="D239" s="284">
        <v>1567198.6</v>
      </c>
    </row>
    <row r="240" spans="1:4" ht="31.5">
      <c r="A240" s="172" t="s">
        <v>485</v>
      </c>
      <c r="B240" s="220" t="s">
        <v>234</v>
      </c>
      <c r="C240" s="220" t="s">
        <v>460</v>
      </c>
      <c r="D240" s="284">
        <v>102201.4</v>
      </c>
    </row>
    <row r="241" spans="1:4" ht="31.5">
      <c r="A241" s="172" t="s">
        <v>741</v>
      </c>
      <c r="B241" s="220" t="s">
        <v>679</v>
      </c>
      <c r="C241" s="220"/>
      <c r="D241" s="284">
        <v>0</v>
      </c>
    </row>
    <row r="242" spans="1:4" s="219" customFormat="1" ht="31.5">
      <c r="A242" s="172" t="s">
        <v>744</v>
      </c>
      <c r="B242" s="220" t="s">
        <v>547</v>
      </c>
      <c r="C242" s="220"/>
      <c r="D242" s="284">
        <v>0</v>
      </c>
    </row>
    <row r="243" spans="1:4" s="219" customFormat="1" ht="31.5">
      <c r="A243" s="172" t="s">
        <v>742</v>
      </c>
      <c r="B243" s="220" t="s">
        <v>696</v>
      </c>
      <c r="C243" s="220"/>
      <c r="D243" s="284">
        <f>D244</f>
        <v>1469257.8</v>
      </c>
    </row>
    <row r="244" spans="1:4" s="219" customFormat="1" ht="15.75">
      <c r="A244" s="172" t="s">
        <v>113</v>
      </c>
      <c r="B244" s="220" t="s">
        <v>743</v>
      </c>
      <c r="C244" s="220"/>
      <c r="D244" s="284">
        <f>D245</f>
        <v>1469257.8</v>
      </c>
    </row>
    <row r="245" spans="1:4" s="219" customFormat="1" ht="15.75">
      <c r="A245" s="172" t="s">
        <v>471</v>
      </c>
      <c r="B245" s="220" t="s">
        <v>743</v>
      </c>
      <c r="C245" s="220" t="s">
        <v>470</v>
      </c>
      <c r="D245" s="284">
        <v>1469257.8</v>
      </c>
    </row>
    <row r="246" spans="1:4" s="219" customFormat="1" ht="31.5">
      <c r="A246" s="172" t="s">
        <v>733</v>
      </c>
      <c r="B246" s="220" t="s">
        <v>767</v>
      </c>
      <c r="C246" s="220"/>
      <c r="D246" s="284">
        <f>D248</f>
        <v>1281760.7</v>
      </c>
    </row>
    <row r="247" spans="1:4" s="219" customFormat="1" ht="15.75">
      <c r="A247" s="172" t="s">
        <v>734</v>
      </c>
      <c r="B247" s="220" t="s">
        <v>768</v>
      </c>
      <c r="C247" s="220"/>
      <c r="D247" s="284">
        <f>D248</f>
        <v>1281760.7</v>
      </c>
    </row>
    <row r="248" spans="1:4" s="219" customFormat="1" ht="31.5">
      <c r="A248" s="172" t="s">
        <v>485</v>
      </c>
      <c r="B248" s="220" t="s">
        <v>768</v>
      </c>
      <c r="C248" s="220" t="s">
        <v>460</v>
      </c>
      <c r="D248" s="284">
        <v>1281760.7</v>
      </c>
    </row>
    <row r="249" spans="1:5" s="219" customFormat="1" ht="63">
      <c r="A249" s="210" t="s">
        <v>236</v>
      </c>
      <c r="B249" s="218" t="s">
        <v>237</v>
      </c>
      <c r="C249" s="218"/>
      <c r="D249" s="290">
        <f>D266+D269+D297+D308+D324+D331+D257+D286+D250+D262</f>
        <v>342681519.57</v>
      </c>
      <c r="E249" s="387"/>
    </row>
    <row r="250" spans="1:4" s="219" customFormat="1" ht="15.75">
      <c r="A250" s="172" t="s">
        <v>1194</v>
      </c>
      <c r="B250" s="220" t="s">
        <v>697</v>
      </c>
      <c r="C250" s="220"/>
      <c r="D250" s="284">
        <f>D255+D253+D251</f>
        <v>134042208.57</v>
      </c>
    </row>
    <row r="251" spans="1:4" s="219" customFormat="1" ht="63">
      <c r="A251" s="172" t="s">
        <v>828</v>
      </c>
      <c r="B251" s="220" t="s">
        <v>869</v>
      </c>
      <c r="C251" s="220"/>
      <c r="D251" s="284">
        <f>D252</f>
        <v>55462100</v>
      </c>
    </row>
    <row r="252" spans="1:4" s="219" customFormat="1" ht="15.75">
      <c r="A252" s="172" t="s">
        <v>361</v>
      </c>
      <c r="B252" s="220" t="s">
        <v>869</v>
      </c>
      <c r="C252" s="220" t="s">
        <v>469</v>
      </c>
      <c r="D252" s="284">
        <v>55462100</v>
      </c>
    </row>
    <row r="253" spans="1:4" s="219" customFormat="1" ht="47.25">
      <c r="A253" s="172" t="s">
        <v>829</v>
      </c>
      <c r="B253" s="220" t="s">
        <v>830</v>
      </c>
      <c r="C253" s="220"/>
      <c r="D253" s="284">
        <f>D254</f>
        <v>50000000</v>
      </c>
    </row>
    <row r="254" spans="1:4" s="219" customFormat="1" ht="15.75">
      <c r="A254" s="172" t="s">
        <v>361</v>
      </c>
      <c r="B254" s="220" t="s">
        <v>830</v>
      </c>
      <c r="C254" s="220" t="s">
        <v>469</v>
      </c>
      <c r="D254" s="284">
        <v>50000000</v>
      </c>
    </row>
    <row r="255" spans="1:4" ht="15.75">
      <c r="A255" s="172" t="s">
        <v>680</v>
      </c>
      <c r="B255" s="220" t="s">
        <v>698</v>
      </c>
      <c r="C255" s="220"/>
      <c r="D255" s="284">
        <f>D256</f>
        <v>28580108.57</v>
      </c>
    </row>
    <row r="256" spans="1:4" ht="15.75">
      <c r="A256" s="172" t="s">
        <v>361</v>
      </c>
      <c r="B256" s="220" t="s">
        <v>698</v>
      </c>
      <c r="C256" s="220" t="s">
        <v>469</v>
      </c>
      <c r="D256" s="284">
        <v>28580108.57</v>
      </c>
    </row>
    <row r="257" spans="1:5" ht="31.5">
      <c r="A257" s="172" t="s">
        <v>500</v>
      </c>
      <c r="B257" s="220" t="s">
        <v>238</v>
      </c>
      <c r="C257" s="220"/>
      <c r="D257" s="284">
        <f>D258+D260</f>
        <v>12040228</v>
      </c>
      <c r="E257" s="388"/>
    </row>
    <row r="258" spans="1:4" ht="15.75">
      <c r="A258" s="172" t="s">
        <v>513</v>
      </c>
      <c r="B258" s="220" t="s">
        <v>702</v>
      </c>
      <c r="C258" s="220"/>
      <c r="D258" s="284">
        <f>D259</f>
        <v>10040228</v>
      </c>
    </row>
    <row r="259" spans="1:4" ht="31.5">
      <c r="A259" s="172" t="s">
        <v>314</v>
      </c>
      <c r="B259" s="220" t="s">
        <v>702</v>
      </c>
      <c r="C259" s="220" t="s">
        <v>473</v>
      </c>
      <c r="D259" s="284">
        <v>10040228</v>
      </c>
    </row>
    <row r="260" spans="1:4" ht="31.5">
      <c r="A260" s="172" t="s">
        <v>314</v>
      </c>
      <c r="B260" s="220" t="s">
        <v>1245</v>
      </c>
      <c r="C260" s="220"/>
      <c r="D260" s="284">
        <f>D261</f>
        <v>2000000</v>
      </c>
    </row>
    <row r="261" spans="1:4" ht="31.5">
      <c r="A261" s="172" t="s">
        <v>164</v>
      </c>
      <c r="B261" s="220" t="s">
        <v>1245</v>
      </c>
      <c r="C261" s="220" t="s">
        <v>473</v>
      </c>
      <c r="D261" s="284">
        <v>2000000</v>
      </c>
    </row>
    <row r="262" spans="1:4" ht="15.75">
      <c r="A262" s="172" t="s">
        <v>1241</v>
      </c>
      <c r="B262" s="220" t="s">
        <v>1242</v>
      </c>
      <c r="C262" s="220"/>
      <c r="D262" s="284">
        <f>D263</f>
        <v>806525.48</v>
      </c>
    </row>
    <row r="263" spans="1:4" ht="15.75">
      <c r="A263" s="172" t="s">
        <v>1243</v>
      </c>
      <c r="B263" s="220" t="s">
        <v>1244</v>
      </c>
      <c r="C263" s="220"/>
      <c r="D263" s="284">
        <f>D265+D264</f>
        <v>806525.48</v>
      </c>
    </row>
    <row r="264" spans="1:4" ht="31.5">
      <c r="A264" s="172" t="s">
        <v>485</v>
      </c>
      <c r="B264" s="220" t="s">
        <v>1244</v>
      </c>
      <c r="C264" s="220" t="s">
        <v>460</v>
      </c>
      <c r="D264" s="284">
        <v>126525.48</v>
      </c>
    </row>
    <row r="265" spans="1:4" ht="15.75">
      <c r="A265" s="172" t="s">
        <v>361</v>
      </c>
      <c r="B265" s="220" t="s">
        <v>1244</v>
      </c>
      <c r="C265" s="220" t="s">
        <v>469</v>
      </c>
      <c r="D265" s="284">
        <v>680000</v>
      </c>
    </row>
    <row r="266" spans="1:4" ht="63">
      <c r="A266" s="172" t="s">
        <v>497</v>
      </c>
      <c r="B266" s="220" t="s">
        <v>239</v>
      </c>
      <c r="C266" s="220"/>
      <c r="D266" s="284">
        <f>D267</f>
        <v>22726943.26</v>
      </c>
    </row>
    <row r="267" spans="1:4" ht="31.5">
      <c r="A267" s="172" t="s">
        <v>314</v>
      </c>
      <c r="B267" s="220" t="s">
        <v>315</v>
      </c>
      <c r="C267" s="220"/>
      <c r="D267" s="284">
        <f>D268</f>
        <v>22726943.26</v>
      </c>
    </row>
    <row r="268" spans="1:14" ht="31.5">
      <c r="A268" s="172" t="s">
        <v>164</v>
      </c>
      <c r="B268" s="220" t="s">
        <v>315</v>
      </c>
      <c r="C268" s="220" t="s">
        <v>473</v>
      </c>
      <c r="D268" s="284">
        <v>22726943.26</v>
      </c>
      <c r="N268" s="388"/>
    </row>
    <row r="269" spans="1:4" ht="31.5">
      <c r="A269" s="172" t="s">
        <v>852</v>
      </c>
      <c r="B269" s="220" t="s">
        <v>240</v>
      </c>
      <c r="C269" s="220"/>
      <c r="D269" s="284">
        <f>D281+D278+D270+D272+D274+D276+D283</f>
        <v>37804678.410000004</v>
      </c>
    </row>
    <row r="270" spans="1:4" ht="33.75" customHeight="1">
      <c r="A270" s="172" t="s">
        <v>1251</v>
      </c>
      <c r="B270" s="220" t="s">
        <v>1252</v>
      </c>
      <c r="C270" s="220"/>
      <c r="D270" s="284">
        <f>D271</f>
        <v>2630000</v>
      </c>
    </row>
    <row r="271" spans="1:4" ht="15.75">
      <c r="A271" s="172" t="s">
        <v>361</v>
      </c>
      <c r="B271" s="220" t="s">
        <v>1252</v>
      </c>
      <c r="C271" s="220" t="s">
        <v>469</v>
      </c>
      <c r="D271" s="284">
        <v>2630000</v>
      </c>
    </row>
    <row r="272" spans="1:4" ht="31.5">
      <c r="A272" s="172" t="s">
        <v>1235</v>
      </c>
      <c r="B272" s="220" t="s">
        <v>1253</v>
      </c>
      <c r="C272" s="220"/>
      <c r="D272" s="284">
        <f>D273</f>
        <v>1780000</v>
      </c>
    </row>
    <row r="273" spans="1:4" ht="15.75">
      <c r="A273" s="172" t="s">
        <v>361</v>
      </c>
      <c r="B273" s="220" t="s">
        <v>1253</v>
      </c>
      <c r="C273" s="220" t="s">
        <v>469</v>
      </c>
      <c r="D273" s="284">
        <v>1780000</v>
      </c>
    </row>
    <row r="274" spans="1:4" ht="47.25">
      <c r="A274" s="172" t="s">
        <v>1345</v>
      </c>
      <c r="B274" s="220" t="s">
        <v>1346</v>
      </c>
      <c r="C274" s="220"/>
      <c r="D274" s="284">
        <f>D275</f>
        <v>10037735.85</v>
      </c>
    </row>
    <row r="275" spans="1:4" ht="15.75">
      <c r="A275" s="172" t="s">
        <v>361</v>
      </c>
      <c r="B275" s="220" t="s">
        <v>1346</v>
      </c>
      <c r="C275" s="220" t="s">
        <v>469</v>
      </c>
      <c r="D275" s="284">
        <v>10037735.85</v>
      </c>
    </row>
    <row r="276" spans="1:4" ht="15.75">
      <c r="A276" s="172" t="s">
        <v>1343</v>
      </c>
      <c r="B276" s="220" t="s">
        <v>1344</v>
      </c>
      <c r="C276" s="220"/>
      <c r="D276" s="284">
        <f>D277</f>
        <v>5708039.82</v>
      </c>
    </row>
    <row r="277" spans="1:4" ht="15.75">
      <c r="A277" s="172" t="s">
        <v>361</v>
      </c>
      <c r="B277" s="220" t="s">
        <v>1344</v>
      </c>
      <c r="C277" s="220" t="s">
        <v>469</v>
      </c>
      <c r="D277" s="284">
        <v>5708039.82</v>
      </c>
    </row>
    <row r="278" spans="1:4" ht="19.5" customHeight="1">
      <c r="A278" s="172" t="s">
        <v>813</v>
      </c>
      <c r="B278" s="220" t="s">
        <v>814</v>
      </c>
      <c r="C278" s="220"/>
      <c r="D278" s="284">
        <f>D279+D280</f>
        <v>9048902.74</v>
      </c>
    </row>
    <row r="279" spans="1:4" ht="31.5">
      <c r="A279" s="172" t="s">
        <v>485</v>
      </c>
      <c r="B279" s="220" t="s">
        <v>814</v>
      </c>
      <c r="C279" s="220" t="s">
        <v>460</v>
      </c>
      <c r="D279" s="284">
        <v>7140200</v>
      </c>
    </row>
    <row r="280" spans="1:4" ht="15.75">
      <c r="A280" s="172" t="s">
        <v>361</v>
      </c>
      <c r="B280" s="220" t="s">
        <v>814</v>
      </c>
      <c r="C280" s="220" t="s">
        <v>469</v>
      </c>
      <c r="D280" s="284">
        <v>1908702.74</v>
      </c>
    </row>
    <row r="281" spans="1:4" ht="65.25" customHeight="1">
      <c r="A281" s="172" t="s">
        <v>1350</v>
      </c>
      <c r="B281" s="220" t="s">
        <v>241</v>
      </c>
      <c r="C281" s="220"/>
      <c r="D281" s="284">
        <f>D282</f>
        <v>8100000</v>
      </c>
    </row>
    <row r="282" spans="1:4" ht="15.75">
      <c r="A282" s="172" t="s">
        <v>361</v>
      </c>
      <c r="B282" s="220" t="s">
        <v>241</v>
      </c>
      <c r="C282" s="220" t="s">
        <v>469</v>
      </c>
      <c r="D282" s="284">
        <v>8100000</v>
      </c>
    </row>
    <row r="283" spans="1:4" ht="47.25">
      <c r="A283" s="172" t="s">
        <v>1411</v>
      </c>
      <c r="B283" s="220" t="s">
        <v>1412</v>
      </c>
      <c r="C283" s="220"/>
      <c r="D283" s="284">
        <f>D284</f>
        <v>500000</v>
      </c>
    </row>
    <row r="284" spans="1:4" ht="15.75">
      <c r="A284" s="172" t="s">
        <v>361</v>
      </c>
      <c r="B284" s="220" t="s">
        <v>1412</v>
      </c>
      <c r="C284" s="220" t="s">
        <v>469</v>
      </c>
      <c r="D284" s="284">
        <v>500000</v>
      </c>
    </row>
    <row r="285" spans="1:4" ht="31.5">
      <c r="A285" s="172" t="s">
        <v>750</v>
      </c>
      <c r="B285" s="220" t="s">
        <v>56</v>
      </c>
      <c r="C285" s="220"/>
      <c r="D285" s="284">
        <v>0</v>
      </c>
    </row>
    <row r="286" spans="1:4" ht="31.5">
      <c r="A286" s="172" t="s">
        <v>242</v>
      </c>
      <c r="B286" s="220" t="s">
        <v>243</v>
      </c>
      <c r="C286" s="220"/>
      <c r="D286" s="284">
        <f>D287+D291+D289+D293+D295</f>
        <v>61095205.5</v>
      </c>
    </row>
    <row r="287" spans="1:4" ht="78.75" customHeight="1">
      <c r="A287" s="172" t="s">
        <v>683</v>
      </c>
      <c r="B287" s="220" t="s">
        <v>682</v>
      </c>
      <c r="C287" s="220"/>
      <c r="D287" s="284">
        <f>D288</f>
        <v>45346883</v>
      </c>
    </row>
    <row r="288" spans="1:4" ht="15.75">
      <c r="A288" s="172" t="s">
        <v>461</v>
      </c>
      <c r="B288" s="220" t="s">
        <v>682</v>
      </c>
      <c r="C288" s="220" t="s">
        <v>462</v>
      </c>
      <c r="D288" s="284">
        <v>45346883</v>
      </c>
    </row>
    <row r="289" spans="1:4" ht="31.5">
      <c r="A289" s="172" t="s">
        <v>1246</v>
      </c>
      <c r="B289" s="220" t="s">
        <v>1247</v>
      </c>
      <c r="C289" s="220"/>
      <c r="D289" s="284">
        <f>D290</f>
        <v>108147.5</v>
      </c>
    </row>
    <row r="290" spans="1:4" ht="31.5">
      <c r="A290" s="172" t="s">
        <v>164</v>
      </c>
      <c r="B290" s="220" t="s">
        <v>1247</v>
      </c>
      <c r="C290" s="220" t="s">
        <v>473</v>
      </c>
      <c r="D290" s="284">
        <v>108147.5</v>
      </c>
    </row>
    <row r="291" spans="1:4" ht="47.25">
      <c r="A291" s="172" t="s">
        <v>826</v>
      </c>
      <c r="B291" s="220" t="s">
        <v>827</v>
      </c>
      <c r="C291" s="220"/>
      <c r="D291" s="284">
        <f>D292</f>
        <v>2248175</v>
      </c>
    </row>
    <row r="292" spans="1:4" ht="31.5">
      <c r="A292" s="172" t="s">
        <v>485</v>
      </c>
      <c r="B292" s="220" t="s">
        <v>827</v>
      </c>
      <c r="C292" s="220" t="s">
        <v>460</v>
      </c>
      <c r="D292" s="284">
        <v>2248175</v>
      </c>
    </row>
    <row r="293" spans="1:4" ht="31.5">
      <c r="A293" s="172" t="s">
        <v>314</v>
      </c>
      <c r="B293" s="220" t="s">
        <v>1248</v>
      </c>
      <c r="C293" s="220"/>
      <c r="D293" s="284">
        <f>D294</f>
        <v>12692000</v>
      </c>
    </row>
    <row r="294" spans="1:4" ht="31.5">
      <c r="A294" s="172" t="s">
        <v>164</v>
      </c>
      <c r="B294" s="220" t="s">
        <v>1248</v>
      </c>
      <c r="C294" s="220" t="s">
        <v>473</v>
      </c>
      <c r="D294" s="284">
        <v>12692000</v>
      </c>
    </row>
    <row r="295" spans="1:4" ht="47.25">
      <c r="A295" s="172" t="s">
        <v>1415</v>
      </c>
      <c r="B295" s="220" t="s">
        <v>1416</v>
      </c>
      <c r="C295" s="220"/>
      <c r="D295" s="284">
        <f>D296</f>
        <v>700000</v>
      </c>
    </row>
    <row r="296" spans="1:4" ht="15.75">
      <c r="A296" s="172" t="s">
        <v>461</v>
      </c>
      <c r="B296" s="220" t="s">
        <v>1416</v>
      </c>
      <c r="C296" s="220" t="s">
        <v>462</v>
      </c>
      <c r="D296" s="284">
        <v>700000</v>
      </c>
    </row>
    <row r="297" spans="1:4" ht="47.25">
      <c r="A297" s="172" t="s">
        <v>244</v>
      </c>
      <c r="B297" s="220" t="s">
        <v>245</v>
      </c>
      <c r="C297" s="220"/>
      <c r="D297" s="284">
        <f>D298+D300+D302+D304+D306</f>
        <v>39573965.06</v>
      </c>
    </row>
    <row r="298" spans="1:4" ht="15.75">
      <c r="A298" s="172" t="s">
        <v>545</v>
      </c>
      <c r="B298" s="220" t="s">
        <v>544</v>
      </c>
      <c r="C298" s="220"/>
      <c r="D298" s="284">
        <f>D299</f>
        <v>10339015.06</v>
      </c>
    </row>
    <row r="299" spans="1:4" ht="15.75">
      <c r="A299" s="172" t="s">
        <v>471</v>
      </c>
      <c r="B299" s="220" t="s">
        <v>544</v>
      </c>
      <c r="C299" s="220" t="s">
        <v>470</v>
      </c>
      <c r="D299" s="284">
        <v>10339015.06</v>
      </c>
    </row>
    <row r="300" spans="1:4" s="219" customFormat="1" ht="30.75" customHeight="1">
      <c r="A300" s="172" t="s">
        <v>707</v>
      </c>
      <c r="B300" s="220" t="s">
        <v>70</v>
      </c>
      <c r="C300" s="220"/>
      <c r="D300" s="284">
        <f>D301</f>
        <v>8284720</v>
      </c>
    </row>
    <row r="301" spans="1:4" ht="35.25" customHeight="1">
      <c r="A301" s="172" t="s">
        <v>164</v>
      </c>
      <c r="B301" s="220" t="s">
        <v>70</v>
      </c>
      <c r="C301" s="220" t="s">
        <v>473</v>
      </c>
      <c r="D301" s="284">
        <v>8284720</v>
      </c>
    </row>
    <row r="302" spans="1:4" ht="64.5" customHeight="1">
      <c r="A302" s="172" t="s">
        <v>407</v>
      </c>
      <c r="B302" s="220" t="s">
        <v>246</v>
      </c>
      <c r="C302" s="220"/>
      <c r="D302" s="284">
        <f>D303</f>
        <v>300000</v>
      </c>
    </row>
    <row r="303" spans="1:4" ht="15.75">
      <c r="A303" s="172" t="s">
        <v>471</v>
      </c>
      <c r="B303" s="220" t="s">
        <v>246</v>
      </c>
      <c r="C303" s="220" t="s">
        <v>470</v>
      </c>
      <c r="D303" s="284">
        <v>300000</v>
      </c>
    </row>
    <row r="304" spans="1:4" ht="78.75">
      <c r="A304" s="172" t="s">
        <v>689</v>
      </c>
      <c r="B304" s="220" t="s">
        <v>690</v>
      </c>
      <c r="C304" s="220"/>
      <c r="D304" s="284">
        <f>D305</f>
        <v>1334850</v>
      </c>
    </row>
    <row r="305" spans="1:4" ht="31.5">
      <c r="A305" s="172" t="s">
        <v>164</v>
      </c>
      <c r="B305" s="220" t="s">
        <v>690</v>
      </c>
      <c r="C305" s="220" t="s">
        <v>473</v>
      </c>
      <c r="D305" s="284">
        <v>1334850</v>
      </c>
    </row>
    <row r="306" spans="1:4" ht="63.75" customHeight="1">
      <c r="A306" s="172" t="s">
        <v>406</v>
      </c>
      <c r="B306" s="220" t="s">
        <v>84</v>
      </c>
      <c r="C306" s="220"/>
      <c r="D306" s="284">
        <f>D307</f>
        <v>19315380</v>
      </c>
    </row>
    <row r="307" spans="1:4" ht="31.5">
      <c r="A307" s="172" t="s">
        <v>164</v>
      </c>
      <c r="B307" s="220" t="s">
        <v>84</v>
      </c>
      <c r="C307" s="220" t="s">
        <v>473</v>
      </c>
      <c r="D307" s="284">
        <v>19315380</v>
      </c>
    </row>
    <row r="308" spans="1:4" ht="31.5">
      <c r="A308" s="172" t="s">
        <v>265</v>
      </c>
      <c r="B308" s="220" t="s">
        <v>266</v>
      </c>
      <c r="C308" s="220"/>
      <c r="D308" s="284">
        <f>D314+D317+D319+D311+D309+D322</f>
        <v>15884262.52</v>
      </c>
    </row>
    <row r="309" spans="1:4" ht="31.5">
      <c r="A309" s="172" t="s">
        <v>1235</v>
      </c>
      <c r="B309" s="220" t="s">
        <v>1249</v>
      </c>
      <c r="C309" s="220"/>
      <c r="D309" s="284">
        <f>D310</f>
        <v>438000</v>
      </c>
    </row>
    <row r="310" spans="1:4" ht="15.75">
      <c r="A310" s="172" t="s">
        <v>361</v>
      </c>
      <c r="B310" s="220" t="s">
        <v>1249</v>
      </c>
      <c r="C310" s="220" t="s">
        <v>469</v>
      </c>
      <c r="D310" s="284">
        <v>438000</v>
      </c>
    </row>
    <row r="311" spans="1:4" ht="15.75">
      <c r="A311" s="172" t="s">
        <v>40</v>
      </c>
      <c r="B311" s="220" t="s">
        <v>38</v>
      </c>
      <c r="C311" s="220"/>
      <c r="D311" s="284">
        <f>D312+D313</f>
        <v>4656260.59</v>
      </c>
    </row>
    <row r="312" spans="1:4" ht="31.5">
      <c r="A312" s="172" t="s">
        <v>485</v>
      </c>
      <c r="B312" s="220" t="s">
        <v>38</v>
      </c>
      <c r="C312" s="220" t="s">
        <v>460</v>
      </c>
      <c r="D312" s="284">
        <v>4215193.59</v>
      </c>
    </row>
    <row r="313" spans="1:4" ht="15.75">
      <c r="A313" s="172" t="s">
        <v>361</v>
      </c>
      <c r="B313" s="220" t="s">
        <v>38</v>
      </c>
      <c r="C313" s="220" t="s">
        <v>469</v>
      </c>
      <c r="D313" s="284">
        <v>441067</v>
      </c>
    </row>
    <row r="314" spans="1:4" ht="31.5">
      <c r="A314" s="172" t="s">
        <v>446</v>
      </c>
      <c r="B314" s="220" t="s">
        <v>48</v>
      </c>
      <c r="C314" s="220"/>
      <c r="D314" s="284">
        <f>D315+D316</f>
        <v>1180001.93</v>
      </c>
    </row>
    <row r="315" spans="1:4" ht="31.5">
      <c r="A315" s="172" t="s">
        <v>485</v>
      </c>
      <c r="B315" s="220" t="s">
        <v>48</v>
      </c>
      <c r="C315" s="220" t="s">
        <v>460</v>
      </c>
      <c r="D315" s="284">
        <v>1180000</v>
      </c>
    </row>
    <row r="316" spans="1:4" ht="15.75">
      <c r="A316" s="172" t="s">
        <v>461</v>
      </c>
      <c r="B316" s="220" t="s">
        <v>48</v>
      </c>
      <c r="C316" s="220" t="s">
        <v>462</v>
      </c>
      <c r="D316" s="284">
        <v>1.93</v>
      </c>
    </row>
    <row r="317" spans="1:4" ht="31.5">
      <c r="A317" s="172" t="s">
        <v>98</v>
      </c>
      <c r="B317" s="220" t="s">
        <v>49</v>
      </c>
      <c r="C317" s="220"/>
      <c r="D317" s="284">
        <f>D318</f>
        <v>500000</v>
      </c>
    </row>
    <row r="318" spans="1:4" s="219" customFormat="1" ht="35.25" customHeight="1">
      <c r="A318" s="172" t="s">
        <v>485</v>
      </c>
      <c r="B318" s="220" t="s">
        <v>49</v>
      </c>
      <c r="C318" s="220" t="s">
        <v>460</v>
      </c>
      <c r="D318" s="284">
        <v>500000</v>
      </c>
    </row>
    <row r="319" spans="1:4" ht="21.75" customHeight="1">
      <c r="A319" s="172" t="s">
        <v>278</v>
      </c>
      <c r="B319" s="220" t="s">
        <v>50</v>
      </c>
      <c r="C319" s="220"/>
      <c r="D319" s="284">
        <f>D320+D321</f>
        <v>8560000</v>
      </c>
    </row>
    <row r="320" spans="1:4" ht="35.25" customHeight="1">
      <c r="A320" s="172" t="s">
        <v>485</v>
      </c>
      <c r="B320" s="220" t="s">
        <v>50</v>
      </c>
      <c r="C320" s="220" t="s">
        <v>460</v>
      </c>
      <c r="D320" s="284">
        <v>8534910</v>
      </c>
    </row>
    <row r="321" spans="1:4" ht="18" customHeight="1">
      <c r="A321" s="172" t="s">
        <v>461</v>
      </c>
      <c r="B321" s="220" t="s">
        <v>50</v>
      </c>
      <c r="C321" s="220" t="s">
        <v>462</v>
      </c>
      <c r="D321" s="284">
        <v>25090</v>
      </c>
    </row>
    <row r="322" spans="1:4" ht="18" customHeight="1">
      <c r="A322" s="172" t="s">
        <v>1266</v>
      </c>
      <c r="B322" s="220" t="s">
        <v>1267</v>
      </c>
      <c r="C322" s="220"/>
      <c r="D322" s="284">
        <f>D323</f>
        <v>550000</v>
      </c>
    </row>
    <row r="323" spans="1:4" ht="18" customHeight="1">
      <c r="A323" s="172" t="s">
        <v>361</v>
      </c>
      <c r="B323" s="220" t="s">
        <v>1267</v>
      </c>
      <c r="C323" s="220" t="s">
        <v>469</v>
      </c>
      <c r="D323" s="284">
        <v>550000</v>
      </c>
    </row>
    <row r="324" spans="1:4" s="219" customFormat="1" ht="35.25" customHeight="1">
      <c r="A324" s="172" t="s">
        <v>47</v>
      </c>
      <c r="B324" s="220" t="s">
        <v>51</v>
      </c>
      <c r="C324" s="220"/>
      <c r="D324" s="284">
        <f>D329+D325+D327</f>
        <v>2184469.77</v>
      </c>
    </row>
    <row r="325" spans="1:4" ht="47.25">
      <c r="A325" s="172" t="s">
        <v>817</v>
      </c>
      <c r="B325" s="220" t="s">
        <v>320</v>
      </c>
      <c r="C325" s="220"/>
      <c r="D325" s="284">
        <f>D326</f>
        <v>57700</v>
      </c>
    </row>
    <row r="326" spans="1:4" ht="31.5">
      <c r="A326" s="172" t="s">
        <v>485</v>
      </c>
      <c r="B326" s="220" t="s">
        <v>320</v>
      </c>
      <c r="C326" s="220" t="s">
        <v>460</v>
      </c>
      <c r="D326" s="284">
        <v>57700</v>
      </c>
    </row>
    <row r="327" spans="1:4" ht="31.5">
      <c r="A327" s="172" t="s">
        <v>865</v>
      </c>
      <c r="B327" s="220" t="s">
        <v>864</v>
      </c>
      <c r="C327" s="220"/>
      <c r="D327" s="284">
        <f>D328</f>
        <v>956800</v>
      </c>
    </row>
    <row r="328" spans="1:4" ht="31.5">
      <c r="A328" s="172" t="s">
        <v>485</v>
      </c>
      <c r="B328" s="220" t="s">
        <v>864</v>
      </c>
      <c r="C328" s="220" t="s">
        <v>460</v>
      </c>
      <c r="D328" s="284">
        <v>956800</v>
      </c>
    </row>
    <row r="329" spans="1:4" s="219" customFormat="1" ht="17.25" customHeight="1">
      <c r="A329" s="172" t="s">
        <v>316</v>
      </c>
      <c r="B329" s="220" t="s">
        <v>317</v>
      </c>
      <c r="C329" s="220"/>
      <c r="D329" s="284">
        <f>D330</f>
        <v>1169969.77</v>
      </c>
    </row>
    <row r="330" spans="1:4" ht="31.5">
      <c r="A330" s="172" t="s">
        <v>485</v>
      </c>
      <c r="B330" s="220" t="s">
        <v>317</v>
      </c>
      <c r="C330" s="220" t="s">
        <v>460</v>
      </c>
      <c r="D330" s="284">
        <v>1169969.77</v>
      </c>
    </row>
    <row r="331" spans="1:4" s="219" customFormat="1" ht="17.25" customHeight="1">
      <c r="A331" s="172" t="s">
        <v>751</v>
      </c>
      <c r="B331" s="220" t="s">
        <v>85</v>
      </c>
      <c r="C331" s="220"/>
      <c r="D331" s="284">
        <f>D332+D335</f>
        <v>16523033</v>
      </c>
    </row>
    <row r="332" spans="1:4" s="219" customFormat="1" ht="18" customHeight="1">
      <c r="A332" s="172" t="s">
        <v>86</v>
      </c>
      <c r="B332" s="220" t="s">
        <v>87</v>
      </c>
      <c r="C332" s="220"/>
      <c r="D332" s="284">
        <f>D333</f>
        <v>8723033</v>
      </c>
    </row>
    <row r="333" spans="1:4" s="219" customFormat="1" ht="33.75" customHeight="1">
      <c r="A333" s="172" t="s">
        <v>485</v>
      </c>
      <c r="B333" s="220" t="s">
        <v>87</v>
      </c>
      <c r="C333" s="220" t="s">
        <v>460</v>
      </c>
      <c r="D333" s="284">
        <v>8723033</v>
      </c>
    </row>
    <row r="334" spans="1:4" s="219" customFormat="1" ht="18.75" customHeight="1">
      <c r="A334" s="172" t="s">
        <v>862</v>
      </c>
      <c r="B334" s="220" t="s">
        <v>863</v>
      </c>
      <c r="C334" s="220"/>
      <c r="D334" s="284">
        <f>D335</f>
        <v>7800000</v>
      </c>
    </row>
    <row r="335" spans="1:4" s="219" customFormat="1" ht="33.75" customHeight="1">
      <c r="A335" s="172" t="s">
        <v>466</v>
      </c>
      <c r="B335" s="220" t="s">
        <v>863</v>
      </c>
      <c r="C335" s="220" t="s">
        <v>467</v>
      </c>
      <c r="D335" s="284">
        <v>7800000</v>
      </c>
    </row>
    <row r="336" spans="1:4" s="219" customFormat="1" ht="49.5" customHeight="1">
      <c r="A336" s="210" t="s">
        <v>3</v>
      </c>
      <c r="B336" s="389" t="s">
        <v>247</v>
      </c>
      <c r="C336" s="218"/>
      <c r="D336" s="290">
        <f>D337+D351</f>
        <v>188513514.12</v>
      </c>
    </row>
    <row r="337" spans="1:4" s="219" customFormat="1" ht="33.75" customHeight="1">
      <c r="A337" s="172" t="s">
        <v>498</v>
      </c>
      <c r="B337" s="176" t="s">
        <v>248</v>
      </c>
      <c r="C337" s="220"/>
      <c r="D337" s="284">
        <f>D347+D338+D341+D343+D345</f>
        <v>182813514.12</v>
      </c>
    </row>
    <row r="338" spans="1:4" s="219" customFormat="1" ht="33.75" customHeight="1">
      <c r="A338" s="172" t="s">
        <v>510</v>
      </c>
      <c r="B338" s="220" t="s">
        <v>511</v>
      </c>
      <c r="C338" s="220"/>
      <c r="D338" s="284">
        <f>D339+D340</f>
        <v>81370557.21000001</v>
      </c>
    </row>
    <row r="339" spans="1:4" ht="31.5">
      <c r="A339" s="172" t="s">
        <v>485</v>
      </c>
      <c r="B339" s="220" t="s">
        <v>511</v>
      </c>
      <c r="C339" s="220" t="s">
        <v>460</v>
      </c>
      <c r="D339" s="284">
        <v>69215243.87</v>
      </c>
    </row>
    <row r="340" spans="1:4" ht="15.75">
      <c r="A340" s="172" t="s">
        <v>361</v>
      </c>
      <c r="B340" s="220" t="s">
        <v>511</v>
      </c>
      <c r="C340" s="220" t="s">
        <v>469</v>
      </c>
      <c r="D340" s="284">
        <v>12155313.34</v>
      </c>
    </row>
    <row r="341" spans="1:4" ht="31.5">
      <c r="A341" s="172" t="s">
        <v>1235</v>
      </c>
      <c r="B341" s="220" t="s">
        <v>1236</v>
      </c>
      <c r="C341" s="220"/>
      <c r="D341" s="358">
        <f>D342</f>
        <v>3679000</v>
      </c>
    </row>
    <row r="342" spans="1:4" ht="31.5">
      <c r="A342" s="172" t="s">
        <v>485</v>
      </c>
      <c r="B342" s="220" t="s">
        <v>1236</v>
      </c>
      <c r="C342" s="176">
        <v>200</v>
      </c>
      <c r="D342" s="358">
        <v>3679000</v>
      </c>
    </row>
    <row r="343" spans="1:4" ht="31.5">
      <c r="A343" s="172" t="s">
        <v>1237</v>
      </c>
      <c r="B343" s="220" t="s">
        <v>1238</v>
      </c>
      <c r="C343" s="220"/>
      <c r="D343" s="284">
        <f>D344</f>
        <v>100000</v>
      </c>
    </row>
    <row r="344" spans="1:4" ht="31.5">
      <c r="A344" s="172" t="s">
        <v>485</v>
      </c>
      <c r="B344" s="220" t="s">
        <v>1238</v>
      </c>
      <c r="C344" s="176">
        <v>200</v>
      </c>
      <c r="D344" s="284">
        <v>100000</v>
      </c>
    </row>
    <row r="345" spans="1:4" ht="31.5">
      <c r="A345" s="172" t="s">
        <v>1239</v>
      </c>
      <c r="B345" s="220" t="s">
        <v>1240</v>
      </c>
      <c r="C345" s="220"/>
      <c r="D345" s="284">
        <f>D346</f>
        <v>100000</v>
      </c>
    </row>
    <row r="346" spans="1:4" ht="31.5">
      <c r="A346" s="172" t="s">
        <v>485</v>
      </c>
      <c r="B346" s="220" t="s">
        <v>1240</v>
      </c>
      <c r="C346" s="176">
        <v>200</v>
      </c>
      <c r="D346" s="284">
        <v>100000</v>
      </c>
    </row>
    <row r="347" spans="1:4" ht="15.75">
      <c r="A347" s="172" t="s">
        <v>413</v>
      </c>
      <c r="B347" s="220" t="s">
        <v>249</v>
      </c>
      <c r="C347" s="220"/>
      <c r="D347" s="284">
        <f>D348+D349+D350</f>
        <v>97563956.91</v>
      </c>
    </row>
    <row r="348" spans="1:4" s="219" customFormat="1" ht="31.5">
      <c r="A348" s="172" t="s">
        <v>485</v>
      </c>
      <c r="B348" s="220" t="s">
        <v>249</v>
      </c>
      <c r="C348" s="220" t="s">
        <v>460</v>
      </c>
      <c r="D348" s="284">
        <v>32856956.91</v>
      </c>
    </row>
    <row r="349" spans="1:4" s="219" customFormat="1" ht="15.75">
      <c r="A349" s="172" t="s">
        <v>361</v>
      </c>
      <c r="B349" s="220" t="s">
        <v>249</v>
      </c>
      <c r="C349" s="220" t="s">
        <v>469</v>
      </c>
      <c r="D349" s="284">
        <v>64657000</v>
      </c>
    </row>
    <row r="350" spans="1:4" s="219" customFormat="1" ht="15.75">
      <c r="A350" s="172" t="s">
        <v>461</v>
      </c>
      <c r="B350" s="220" t="s">
        <v>249</v>
      </c>
      <c r="C350" s="220" t="s">
        <v>462</v>
      </c>
      <c r="D350" s="284">
        <v>50000</v>
      </c>
    </row>
    <row r="351" spans="1:4" ht="31.5">
      <c r="A351" s="172" t="s">
        <v>250</v>
      </c>
      <c r="B351" s="220" t="s">
        <v>251</v>
      </c>
      <c r="C351" s="220"/>
      <c r="D351" s="284">
        <f>D352</f>
        <v>5700000</v>
      </c>
    </row>
    <row r="352" spans="1:4" ht="15.75">
      <c r="A352" s="172" t="s">
        <v>478</v>
      </c>
      <c r="B352" s="176" t="s">
        <v>252</v>
      </c>
      <c r="C352" s="222"/>
      <c r="D352" s="284">
        <f>D353</f>
        <v>5700000</v>
      </c>
    </row>
    <row r="353" spans="1:4" ht="31.5">
      <c r="A353" s="172" t="s">
        <v>485</v>
      </c>
      <c r="B353" s="176" t="s">
        <v>252</v>
      </c>
      <c r="C353" s="176">
        <v>200</v>
      </c>
      <c r="D353" s="284">
        <v>5700000</v>
      </c>
    </row>
    <row r="354" spans="1:4" ht="35.25" customHeight="1">
      <c r="A354" s="210" t="s">
        <v>253</v>
      </c>
      <c r="B354" s="218" t="s">
        <v>254</v>
      </c>
      <c r="C354" s="218"/>
      <c r="D354" s="290">
        <v>0</v>
      </c>
    </row>
    <row r="355" spans="1:4" ht="48.75" customHeight="1">
      <c r="A355" s="210" t="s">
        <v>255</v>
      </c>
      <c r="B355" s="218" t="s">
        <v>256</v>
      </c>
      <c r="C355" s="218"/>
      <c r="D355" s="290">
        <f>D356+D359+D363</f>
        <v>7344937</v>
      </c>
    </row>
    <row r="356" spans="1:4" ht="31.5">
      <c r="A356" s="172" t="s">
        <v>752</v>
      </c>
      <c r="B356" s="220" t="s">
        <v>257</v>
      </c>
      <c r="C356" s="220"/>
      <c r="D356" s="284">
        <f>D357</f>
        <v>800000</v>
      </c>
    </row>
    <row r="357" spans="1:4" ht="15.75">
      <c r="A357" s="172" t="s">
        <v>123</v>
      </c>
      <c r="B357" s="220" t="s">
        <v>258</v>
      </c>
      <c r="C357" s="220"/>
      <c r="D357" s="284">
        <f>D358</f>
        <v>800000</v>
      </c>
    </row>
    <row r="358" spans="1:4" ht="15.75">
      <c r="A358" s="172" t="s">
        <v>461</v>
      </c>
      <c r="B358" s="220" t="s">
        <v>258</v>
      </c>
      <c r="C358" s="220" t="s">
        <v>462</v>
      </c>
      <c r="D358" s="284">
        <v>800000</v>
      </c>
    </row>
    <row r="359" spans="1:4" ht="63.75" customHeight="1">
      <c r="A359" s="172" t="s">
        <v>494</v>
      </c>
      <c r="B359" s="220" t="s">
        <v>259</v>
      </c>
      <c r="C359" s="220"/>
      <c r="D359" s="284">
        <f>D360</f>
        <v>4297264</v>
      </c>
    </row>
    <row r="360" spans="1:4" ht="15.75">
      <c r="A360" s="172" t="s">
        <v>414</v>
      </c>
      <c r="B360" s="220" t="s">
        <v>260</v>
      </c>
      <c r="C360" s="220"/>
      <c r="D360" s="284">
        <f>D361+D362</f>
        <v>4297264</v>
      </c>
    </row>
    <row r="361" spans="1:4" ht="47.25">
      <c r="A361" s="172" t="s">
        <v>458</v>
      </c>
      <c r="B361" s="220" t="s">
        <v>260</v>
      </c>
      <c r="C361" s="220" t="s">
        <v>459</v>
      </c>
      <c r="D361" s="284">
        <v>2844140.97</v>
      </c>
    </row>
    <row r="362" spans="1:4" ht="31.5">
      <c r="A362" s="172" t="s">
        <v>485</v>
      </c>
      <c r="B362" s="220" t="s">
        <v>260</v>
      </c>
      <c r="C362" s="220" t="s">
        <v>460</v>
      </c>
      <c r="D362" s="284">
        <v>1453123.03</v>
      </c>
    </row>
    <row r="363" spans="1:4" ht="51.75" customHeight="1">
      <c r="A363" s="172" t="s">
        <v>858</v>
      </c>
      <c r="B363" s="220" t="s">
        <v>859</v>
      </c>
      <c r="C363" s="220"/>
      <c r="D363" s="284">
        <f>D364+D366</f>
        <v>2247673</v>
      </c>
    </row>
    <row r="364" spans="1:4" ht="31.5">
      <c r="A364" s="172" t="s">
        <v>860</v>
      </c>
      <c r="B364" s="220" t="s">
        <v>861</v>
      </c>
      <c r="C364" s="220"/>
      <c r="D364" s="284">
        <f>D365</f>
        <v>350000</v>
      </c>
    </row>
    <row r="365" spans="1:4" ht="31.5">
      <c r="A365" s="172" t="s">
        <v>485</v>
      </c>
      <c r="B365" s="220" t="s">
        <v>861</v>
      </c>
      <c r="C365" s="220" t="s">
        <v>460</v>
      </c>
      <c r="D365" s="284">
        <v>350000</v>
      </c>
    </row>
    <row r="366" spans="1:4" ht="15.75">
      <c r="A366" s="172" t="s">
        <v>1266</v>
      </c>
      <c r="B366" s="220" t="s">
        <v>1268</v>
      </c>
      <c r="C366" s="220"/>
      <c r="D366" s="284">
        <f>D367</f>
        <v>1897673</v>
      </c>
    </row>
    <row r="367" spans="1:4" ht="15.75">
      <c r="A367" s="172" t="s">
        <v>361</v>
      </c>
      <c r="B367" s="220" t="s">
        <v>1268</v>
      </c>
      <c r="C367" s="220" t="s">
        <v>469</v>
      </c>
      <c r="D367" s="284">
        <v>1897673</v>
      </c>
    </row>
    <row r="368" spans="1:4" s="219" customFormat="1" ht="35.25" customHeight="1">
      <c r="A368" s="210" t="s">
        <v>261</v>
      </c>
      <c r="B368" s="218" t="s">
        <v>262</v>
      </c>
      <c r="C368" s="218"/>
      <c r="D368" s="290">
        <f>D369</f>
        <v>664736</v>
      </c>
    </row>
    <row r="369" spans="1:4" ht="51.75" customHeight="1">
      <c r="A369" s="172" t="s">
        <v>753</v>
      </c>
      <c r="B369" s="220" t="s">
        <v>263</v>
      </c>
      <c r="C369" s="218"/>
      <c r="D369" s="284">
        <f>D370</f>
        <v>664736</v>
      </c>
    </row>
    <row r="370" spans="1:4" ht="15.75">
      <c r="A370" s="172" t="s">
        <v>414</v>
      </c>
      <c r="B370" s="220" t="s">
        <v>264</v>
      </c>
      <c r="C370" s="220"/>
      <c r="D370" s="284">
        <f>D371</f>
        <v>664736</v>
      </c>
    </row>
    <row r="371" spans="1:4" ht="31.5">
      <c r="A371" s="172" t="s">
        <v>485</v>
      </c>
      <c r="B371" s="220" t="s">
        <v>264</v>
      </c>
      <c r="C371" s="220" t="s">
        <v>460</v>
      </c>
      <c r="D371" s="284">
        <v>664736</v>
      </c>
    </row>
    <row r="372" spans="1:4" ht="47.25">
      <c r="A372" s="210" t="s">
        <v>766</v>
      </c>
      <c r="B372" s="218" t="s">
        <v>755</v>
      </c>
      <c r="C372" s="218"/>
      <c r="D372" s="290">
        <f>D373</f>
        <v>218400</v>
      </c>
    </row>
    <row r="373" spans="1:4" ht="47.25">
      <c r="A373" s="172" t="s">
        <v>761</v>
      </c>
      <c r="B373" s="220" t="s">
        <v>762</v>
      </c>
      <c r="C373" s="220"/>
      <c r="D373" s="284">
        <f>D374</f>
        <v>218400</v>
      </c>
    </row>
    <row r="374" spans="1:4" ht="31.5">
      <c r="A374" s="172" t="s">
        <v>763</v>
      </c>
      <c r="B374" s="220" t="s">
        <v>764</v>
      </c>
      <c r="C374" s="220"/>
      <c r="D374" s="284">
        <f>D375</f>
        <v>218400</v>
      </c>
    </row>
    <row r="375" spans="1:4" ht="15.75">
      <c r="A375" s="172" t="s">
        <v>483</v>
      </c>
      <c r="B375" s="220" t="s">
        <v>765</v>
      </c>
      <c r="C375" s="220"/>
      <c r="D375" s="284">
        <f>D376+D377</f>
        <v>218400</v>
      </c>
    </row>
    <row r="376" spans="1:4" s="227" customFormat="1" ht="36" customHeight="1">
      <c r="A376" s="172" t="s">
        <v>485</v>
      </c>
      <c r="B376" s="220" t="s">
        <v>765</v>
      </c>
      <c r="C376" s="220" t="s">
        <v>460</v>
      </c>
      <c r="D376" s="284">
        <v>118400</v>
      </c>
    </row>
    <row r="377" spans="1:4" s="227" customFormat="1" ht="17.25" customHeight="1">
      <c r="A377" s="172" t="s">
        <v>471</v>
      </c>
      <c r="B377" s="220" t="s">
        <v>765</v>
      </c>
      <c r="C377" s="220" t="s">
        <v>470</v>
      </c>
      <c r="D377" s="284">
        <v>100000</v>
      </c>
    </row>
    <row r="378" spans="1:4" s="219" customFormat="1" ht="36" customHeight="1">
      <c r="A378" s="210" t="s">
        <v>1338</v>
      </c>
      <c r="B378" s="218" t="s">
        <v>1339</v>
      </c>
      <c r="C378" s="218"/>
      <c r="D378" s="290">
        <f>D379+D382+D387</f>
        <v>12148837.99</v>
      </c>
    </row>
    <row r="379" spans="1:4" ht="31.5">
      <c r="A379" s="172" t="s">
        <v>1355</v>
      </c>
      <c r="B379" s="220" t="s">
        <v>1356</v>
      </c>
      <c r="C379" s="220"/>
      <c r="D379" s="284">
        <f>D380</f>
        <v>2250297</v>
      </c>
    </row>
    <row r="380" spans="1:4" ht="18.75" customHeight="1">
      <c r="A380" s="172" t="s">
        <v>512</v>
      </c>
      <c r="B380" s="220" t="s">
        <v>1357</v>
      </c>
      <c r="C380" s="220"/>
      <c r="D380" s="284">
        <f>D381</f>
        <v>2250297</v>
      </c>
    </row>
    <row r="381" spans="1:4" ht="15.75">
      <c r="A381" s="172" t="s">
        <v>471</v>
      </c>
      <c r="B381" s="220" t="s">
        <v>1357</v>
      </c>
      <c r="C381" s="220" t="s">
        <v>470</v>
      </c>
      <c r="D381" s="284">
        <v>2250297</v>
      </c>
    </row>
    <row r="382" spans="1:4" ht="47.25">
      <c r="A382" s="172" t="s">
        <v>1340</v>
      </c>
      <c r="B382" s="220" t="s">
        <v>1341</v>
      </c>
      <c r="C382" s="220"/>
      <c r="D382" s="284">
        <f>D385+D383</f>
        <v>3214710</v>
      </c>
    </row>
    <row r="383" spans="1:4" ht="31.5">
      <c r="A383" s="172" t="s">
        <v>314</v>
      </c>
      <c r="B383" s="220" t="s">
        <v>1417</v>
      </c>
      <c r="C383" s="220"/>
      <c r="D383" s="284">
        <f>D384</f>
        <v>32147.1</v>
      </c>
    </row>
    <row r="384" spans="1:4" ht="31.5">
      <c r="A384" s="172" t="s">
        <v>164</v>
      </c>
      <c r="B384" s="220" t="s">
        <v>1417</v>
      </c>
      <c r="C384" s="220" t="s">
        <v>473</v>
      </c>
      <c r="D384" s="284">
        <v>32147.1</v>
      </c>
    </row>
    <row r="385" spans="1:4" ht="47.25">
      <c r="A385" s="172" t="s">
        <v>699</v>
      </c>
      <c r="B385" s="220" t="s">
        <v>1342</v>
      </c>
      <c r="C385" s="220"/>
      <c r="D385" s="284">
        <f>D386</f>
        <v>3182562.9</v>
      </c>
    </row>
    <row r="386" spans="1:4" ht="31.5">
      <c r="A386" s="172" t="s">
        <v>314</v>
      </c>
      <c r="B386" s="220" t="s">
        <v>1342</v>
      </c>
      <c r="C386" s="220" t="s">
        <v>473</v>
      </c>
      <c r="D386" s="284">
        <v>3182562.9</v>
      </c>
    </row>
    <row r="387" spans="1:4" ht="31.5">
      <c r="A387" s="172" t="s">
        <v>1347</v>
      </c>
      <c r="B387" s="220" t="s">
        <v>1348</v>
      </c>
      <c r="C387" s="220"/>
      <c r="D387" s="284">
        <f>D388+D391</f>
        <v>6683830.99</v>
      </c>
    </row>
    <row r="388" spans="1:4" ht="31.5">
      <c r="A388" s="172" t="s">
        <v>1250</v>
      </c>
      <c r="B388" s="220" t="s">
        <v>1349</v>
      </c>
      <c r="C388" s="220"/>
      <c r="D388" s="284">
        <f>D390+D389</f>
        <v>6161368.470000001</v>
      </c>
    </row>
    <row r="389" spans="1:4" ht="31.5">
      <c r="A389" s="172" t="s">
        <v>485</v>
      </c>
      <c r="B389" s="220" t="s">
        <v>1349</v>
      </c>
      <c r="C389" s="220" t="s">
        <v>460</v>
      </c>
      <c r="D389" s="284">
        <v>1134690.27</v>
      </c>
    </row>
    <row r="390" spans="1:4" ht="15.75">
      <c r="A390" s="172" t="s">
        <v>361</v>
      </c>
      <c r="B390" s="220" t="s">
        <v>1349</v>
      </c>
      <c r="C390" s="220" t="s">
        <v>469</v>
      </c>
      <c r="D390" s="284">
        <v>5026678.2</v>
      </c>
    </row>
    <row r="391" spans="1:4" ht="15.75">
      <c r="A391" s="172" t="s">
        <v>813</v>
      </c>
      <c r="B391" s="220" t="s">
        <v>1351</v>
      </c>
      <c r="C391" s="220"/>
      <c r="D391" s="284">
        <f>D392</f>
        <v>522462.52</v>
      </c>
    </row>
    <row r="392" spans="1:4" ht="15.75">
      <c r="A392" s="172" t="s">
        <v>361</v>
      </c>
      <c r="B392" s="220" t="s">
        <v>1351</v>
      </c>
      <c r="C392" s="220" t="s">
        <v>469</v>
      </c>
      <c r="D392" s="284">
        <v>522462.52</v>
      </c>
    </row>
    <row r="393" spans="1:4" ht="15.75">
      <c r="A393" s="210" t="s">
        <v>171</v>
      </c>
      <c r="B393" s="218"/>
      <c r="C393" s="218"/>
      <c r="D393" s="290">
        <f>D15+D125+D140+D150+D156+D177+D211+D249+D336+D354+D355+D368+D372+D378</f>
        <v>2335846481.08</v>
      </c>
    </row>
    <row r="394" spans="1:4" ht="15.75">
      <c r="A394" s="390"/>
      <c r="B394" s="391"/>
      <c r="C394" s="391"/>
      <c r="D394" s="392"/>
    </row>
    <row r="395" spans="1:4" ht="15.75">
      <c r="A395" s="478" t="s">
        <v>1395</v>
      </c>
      <c r="B395" s="478"/>
      <c r="C395" s="478"/>
      <c r="D395" s="478"/>
    </row>
  </sheetData>
  <sheetProtection/>
  <mergeCells count="12">
    <mergeCell ref="A395:D395"/>
    <mergeCell ref="A10:D10"/>
    <mergeCell ref="A6:F6"/>
    <mergeCell ref="A8:D8"/>
    <mergeCell ref="A11:D11"/>
    <mergeCell ref="C12:D12"/>
    <mergeCell ref="A1:D1"/>
    <mergeCell ref="A2:D2"/>
    <mergeCell ref="A3:D3"/>
    <mergeCell ref="A4:D4"/>
    <mergeCell ref="A5:F5"/>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2021-12-23T07:05:24Z</cp:lastPrinted>
  <dcterms:created xsi:type="dcterms:W3CDTF">2003-10-27T11:59:24Z</dcterms:created>
  <dcterms:modified xsi:type="dcterms:W3CDTF">2022-01-04T04:54:05Z</dcterms:modified>
  <cp:category/>
  <cp:version/>
  <cp:contentType/>
  <cp:contentStatus/>
</cp:coreProperties>
</file>