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0D1890E-D8A1-48F5-9BA7-A20BFCA4BD99}" xr6:coauthVersionLast="45" xr6:coauthVersionMax="45" xr10:uidLastSave="{00000000-0000-0000-0000-000000000000}"/>
  <bookViews>
    <workbookView xWindow="1770" yWindow="1350" windowWidth="11970" windowHeight="11850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3" l="1"/>
  <c r="C19" i="3" l="1"/>
  <c r="B22" i="3" l="1"/>
  <c r="D26" i="3"/>
  <c r="D64" i="3" l="1"/>
  <c r="C5" i="3" l="1"/>
  <c r="B50" i="3" l="1"/>
  <c r="D50" i="3"/>
  <c r="C57" i="3" l="1"/>
  <c r="B57" i="3"/>
  <c r="D42" i="3" l="1"/>
  <c r="D23" i="3" l="1"/>
  <c r="D24" i="3"/>
  <c r="D25" i="3"/>
  <c r="D27" i="3"/>
  <c r="D28" i="3"/>
  <c r="D30" i="3"/>
  <c r="D22" i="3"/>
  <c r="C43" i="3"/>
  <c r="D43" i="3"/>
  <c r="B43" i="3"/>
  <c r="D18" i="3" l="1"/>
  <c r="D16" i="3"/>
  <c r="D15" i="3"/>
  <c r="D14" i="3"/>
  <c r="D13" i="3"/>
  <c r="D12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49" i="3"/>
  <c r="D48" i="3"/>
  <c r="D47" i="3"/>
  <c r="D46" i="3"/>
  <c r="D52" i="3"/>
  <c r="D56" i="3"/>
  <c r="D55" i="3"/>
  <c r="D54" i="3"/>
  <c r="D61" i="3"/>
  <c r="D60" i="3"/>
  <c r="D58" i="3"/>
  <c r="D57" i="3" s="1"/>
  <c r="B5" i="3"/>
  <c r="C45" i="3"/>
  <c r="B45" i="3"/>
  <c r="C33" i="3"/>
  <c r="B33" i="3"/>
  <c r="D33" i="3" l="1"/>
  <c r="D45" i="3"/>
  <c r="D5" i="3"/>
  <c r="B19" i="3"/>
  <c r="C62" i="3"/>
  <c r="B62" i="3"/>
  <c r="D63" i="3"/>
  <c r="B38" i="3"/>
  <c r="C29" i="3"/>
  <c r="B29" i="3"/>
  <c r="C59" i="3"/>
  <c r="B59" i="3"/>
  <c r="C53" i="3"/>
  <c r="B53" i="3"/>
  <c r="C51" i="3"/>
  <c r="B51" i="3"/>
  <c r="C38" i="3"/>
  <c r="C31" i="3"/>
  <c r="B31" i="3"/>
  <c r="D29" i="3" l="1"/>
  <c r="B65" i="3"/>
  <c r="B66" i="3" s="1"/>
  <c r="C65" i="3"/>
  <c r="C66" i="3" s="1"/>
  <c r="D59" i="3"/>
  <c r="D31" i="3"/>
  <c r="D38" i="3"/>
  <c r="D62" i="3"/>
  <c r="D53" i="3"/>
  <c r="D51" i="3"/>
  <c r="D19" i="3"/>
  <c r="D65" i="3" l="1"/>
</calcChain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<sst xmlns="http://schemas.openxmlformats.org/spreadsheetml/2006/main" count="68" uniqueCount="68">
  <si>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</si>
  <si>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</si>
  <si>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</si>
  <si>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</si>
  <si>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</si>
  <si>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</si>
  <si>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</si>
  <si>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</si>
  <si>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</si>
  <si>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</si>
  <si>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</si>
  <si>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</si>
  <si>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</si>
  <si>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</si>
  <si>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</si>
  <si>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</si>
  <si>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</si>
  <si>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</si>
  <si>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</si>
  <si>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</si>
  <si>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</si>
  <si>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</si>
  <si>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</si>
  <si>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</si>
  <si>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</si>
  <si>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</si>
  <si>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</si>
  <si>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</si>
  <si>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</si>
  <si>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</si>
  <si>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</si>
  <si>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</si>
  <si>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</si>
  <si>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</si>
  <si>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</si>
  <si>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</si>
  <si>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</si>
  <si>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</si>
  <si>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</si>
  <si>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</si>
  <si>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</si>
  <si>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</si>
  <si>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</si>
  <si>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</si>
  <si>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</si>
  <si>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</si>
  <si>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</si>
  <si>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</si>
  <si>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</si>
  <si>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</si>
  <si>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</si>
  <si>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</si>
  <si>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</si>
  <si>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</si>
  <si>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</si>
  <si>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</si>
  <si>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</si>
  <si>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</si>
  <si>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</si>
  <si>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</si>
  <si>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</si>
  <si>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</si>
  <si>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2022 год</t>
  </si>
  <si>
    <t>Отчет за текущий период 2022 года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</si>
  <si>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</si>
  <si>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</si>
  <si>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</si>
  <si>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август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</si>
</sst>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_ ;[Red]\-#,##0.00\ "/>
    <numFmt numFmtId="166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/>
    </xf>
    <xf numFmtId="166" fontId="2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topLeftCell="A58" zoomScaleNormal="100" workbookViewId="0">
      <selection activeCell="C64" sqref="C64"/>
    </sheetView>
  </sheetViews>
  <sheetFormatPr defaultColWidth="9.140625" defaultRowHeight="15" x14ac:dyDescent="0.25"/>
  <cols>
    <col min="1" max="1" width="48.7109375" style="2" customWidth="1"/>
    <col min="2" max="2" width="20.7109375" style="1" customWidth="1"/>
    <col min="3" max="3" width="17.42578125" style="1" customWidth="1"/>
    <col min="4" max="4" width="15.140625" style="1" customWidth="1"/>
    <col min="5" max="5" width="9.140625" style="1"/>
    <col min="6" max="6" width="14.85546875" style="1" bestFit="1" customWidth="1"/>
    <col min="7" max="16384" width="9.140625" style="1"/>
  </cols>
  <sheetData>
    <row r="1" spans="1:6" ht="39" customHeight="1" x14ac:dyDescent="0.25">
      <c r="A1" s="22" t="s">
        <v>67</v>
      </c>
      <c r="B1" s="22"/>
      <c r="C1" s="22"/>
      <c r="D1" s="22"/>
    </row>
    <row r="2" spans="1:6" x14ac:dyDescent="0.25">
      <c r="D2" s="3" t="s">
        <v>26</v>
      </c>
    </row>
    <row r="3" spans="1:6" ht="57" x14ac:dyDescent="0.25">
      <c r="A3" s="9" t="s">
        <v>0</v>
      </c>
      <c r="B3" s="10" t="s">
        <v>62</v>
      </c>
      <c r="C3" s="10" t="s">
        <v>63</v>
      </c>
      <c r="D3" s="10" t="s">
        <v>1</v>
      </c>
    </row>
    <row r="4" spans="1:6" s="6" customFormat="1" ht="15.75" x14ac:dyDescent="0.25">
      <c r="A4" s="5" t="s">
        <v>2</v>
      </c>
      <c r="B4" s="4"/>
      <c r="C4" s="4"/>
      <c r="D4" s="15"/>
    </row>
    <row r="5" spans="1:6" s="6" customFormat="1" ht="31.5" x14ac:dyDescent="0.25">
      <c r="A5" s="5" t="s">
        <v>3</v>
      </c>
      <c r="B5" s="13">
        <f>SUM(B6:B17)</f>
        <v>715810</v>
      </c>
      <c r="C5" s="13">
        <f>SUM(C6:C17)</f>
        <v>493795.89918000007</v>
      </c>
      <c r="D5" s="16">
        <f>C5/B5*100</f>
        <v>68.984213573434303</v>
      </c>
      <c r="F5" s="21"/>
    </row>
    <row r="6" spans="1:6" ht="15.75" x14ac:dyDescent="0.25">
      <c r="A6" s="7" t="s">
        <v>4</v>
      </c>
      <c r="B6" s="18">
        <v>445751</v>
      </c>
      <c r="C6" s="18">
        <v>252782.74035000001</v>
      </c>
      <c r="D6" s="15">
        <f t="shared" ref="D6:D18" si="0">C6/B6*100</f>
        <v>56.709405105092301</v>
      </c>
    </row>
    <row r="7" spans="1:6" ht="47.25" x14ac:dyDescent="0.25">
      <c r="A7" s="7" t="s">
        <v>64</v>
      </c>
      <c r="B7" s="18">
        <v>24568</v>
      </c>
      <c r="C7" s="18">
        <v>18044.12256</v>
      </c>
      <c r="D7" s="15">
        <f t="shared" si="0"/>
        <v>73.445630739172913</v>
      </c>
    </row>
    <row r="8" spans="1:6" ht="15.75" x14ac:dyDescent="0.25">
      <c r="A8" s="7" t="s">
        <v>5</v>
      </c>
      <c r="B8" s="18">
        <v>150032</v>
      </c>
      <c r="C8" s="18">
        <v>128714.94723000001</v>
      </c>
      <c r="D8" s="15">
        <f t="shared" si="0"/>
        <v>85.79166259864563</v>
      </c>
    </row>
    <row r="9" spans="1:6" ht="15.75" x14ac:dyDescent="0.25">
      <c r="A9" s="7" t="s">
        <v>6</v>
      </c>
      <c r="B9" s="18">
        <v>8938</v>
      </c>
      <c r="C9" s="18">
        <v>9755.8498999999993</v>
      </c>
      <c r="D9" s="15"/>
    </row>
    <row r="10" spans="1:6" ht="31.5" x14ac:dyDescent="0.25">
      <c r="A10" s="7" t="s">
        <v>27</v>
      </c>
      <c r="B10" s="18">
        <v>2056</v>
      </c>
      <c r="C10" s="18">
        <v>1338.99792</v>
      </c>
      <c r="D10" s="15">
        <f t="shared" si="0"/>
        <v>65.126357976653694</v>
      </c>
    </row>
    <row r="11" spans="1:6" ht="15.75" x14ac:dyDescent="0.25">
      <c r="A11" s="7" t="s">
        <v>7</v>
      </c>
      <c r="B11" s="18">
        <v>9494</v>
      </c>
      <c r="C11" s="18">
        <v>7526.3899300000003</v>
      </c>
      <c r="D11" s="15">
        <f t="shared" si="0"/>
        <v>79.27522572150832</v>
      </c>
    </row>
    <row r="12" spans="1:6" ht="31.5" x14ac:dyDescent="0.25">
      <c r="A12" s="7" t="s">
        <v>8</v>
      </c>
      <c r="B12" s="18">
        <v>56244</v>
      </c>
      <c r="C12" s="18">
        <v>57095.679470000003</v>
      </c>
      <c r="D12" s="15">
        <f t="shared" si="0"/>
        <v>101.51425835644692</v>
      </c>
    </row>
    <row r="13" spans="1:6" ht="31.5" x14ac:dyDescent="0.25">
      <c r="A13" s="7" t="s">
        <v>65</v>
      </c>
      <c r="B13" s="18">
        <v>5000</v>
      </c>
      <c r="C13" s="18">
        <v>2834.78172</v>
      </c>
      <c r="D13" s="15">
        <f t="shared" si="0"/>
        <v>56.695634399999996</v>
      </c>
    </row>
    <row r="14" spans="1:6" ht="31.5" x14ac:dyDescent="0.25">
      <c r="A14" s="7" t="s">
        <v>28</v>
      </c>
      <c r="B14" s="18">
        <v>560</v>
      </c>
      <c r="C14" s="18">
        <v>1885.1470099999999</v>
      </c>
      <c r="D14" s="15">
        <f t="shared" si="0"/>
        <v>336.63339464285713</v>
      </c>
    </row>
    <row r="15" spans="1:6" ht="31.5" x14ac:dyDescent="0.25">
      <c r="A15" s="7" t="s">
        <v>9</v>
      </c>
      <c r="B15" s="18">
        <v>10293</v>
      </c>
      <c r="C15" s="18">
        <v>7615.6454700000004</v>
      </c>
      <c r="D15" s="15">
        <f t="shared" si="0"/>
        <v>73.988589041095892</v>
      </c>
    </row>
    <row r="16" spans="1:6" ht="15.75" x14ac:dyDescent="0.25">
      <c r="A16" s="7" t="s">
        <v>10</v>
      </c>
      <c r="B16" s="18">
        <v>1529</v>
      </c>
      <c r="C16" s="18">
        <v>5305.36859</v>
      </c>
      <c r="D16" s="15">
        <f t="shared" si="0"/>
        <v>346.98290320470898</v>
      </c>
    </row>
    <row r="17" spans="1:4" ht="15.75" x14ac:dyDescent="0.25">
      <c r="A17" s="7" t="s">
        <v>11</v>
      </c>
      <c r="B17" s="19">
        <v>1345</v>
      </c>
      <c r="C17" s="18">
        <v>896.22902999999997</v>
      </c>
      <c r="D17" s="15">
        <v>0</v>
      </c>
    </row>
    <row r="18" spans="1:4" s="6" customFormat="1" ht="15.75" x14ac:dyDescent="0.25">
      <c r="A18" s="5" t="s">
        <v>12</v>
      </c>
      <c r="B18" s="20">
        <v>1282237.4464400001</v>
      </c>
      <c r="C18" s="18">
        <v>854746.51202999998</v>
      </c>
      <c r="D18" s="15">
        <f t="shared" si="0"/>
        <v>66.660548278566921</v>
      </c>
    </row>
    <row r="19" spans="1:4" s="6" customFormat="1" ht="15.75" x14ac:dyDescent="0.25">
      <c r="A19" s="5" t="s">
        <v>13</v>
      </c>
      <c r="B19" s="14">
        <f>B18+B5</f>
        <v>1998047.4464400001</v>
      </c>
      <c r="C19" s="14">
        <f>C18+C5</f>
        <v>1348542.41121</v>
      </c>
      <c r="D19" s="16">
        <f>C19/B19*100</f>
        <v>67.493012421339202</v>
      </c>
    </row>
    <row r="20" spans="1:4" ht="15.75" x14ac:dyDescent="0.25">
      <c r="A20" s="7"/>
      <c r="B20" s="12"/>
      <c r="C20" s="12"/>
      <c r="D20" s="15"/>
    </row>
    <row r="21" spans="1:4" s="6" customFormat="1" ht="15.75" x14ac:dyDescent="0.25">
      <c r="A21" s="5" t="s">
        <v>14</v>
      </c>
      <c r="B21" s="11"/>
      <c r="C21" s="11"/>
      <c r="D21" s="15"/>
    </row>
    <row r="22" spans="1:4" s="6" customFormat="1" ht="15.75" x14ac:dyDescent="0.25">
      <c r="A22" s="5" t="s">
        <v>15</v>
      </c>
      <c r="B22" s="11">
        <f>B23+B24+B27+B28+B25+B26</f>
        <v>140024.40000000002</v>
      </c>
      <c r="C22" s="11">
        <f>C23+C24+C27+C28+C25+C26</f>
        <v>75065.425169999988</v>
      </c>
      <c r="D22" s="16">
        <f t="shared" ref="D22:D30" si="1">C22/B22*100</f>
        <v>53.608817584649515</v>
      </c>
    </row>
    <row r="23" spans="1:4" ht="63" x14ac:dyDescent="0.25">
      <c r="A23" s="7" t="s">
        <v>29</v>
      </c>
      <c r="B23" s="12">
        <v>4627</v>
      </c>
      <c r="C23" s="12">
        <v>2279.56333</v>
      </c>
      <c r="D23" s="17">
        <f t="shared" si="1"/>
        <v>49.266551329154964</v>
      </c>
    </row>
    <row r="24" spans="1:4" ht="78.75" x14ac:dyDescent="0.25">
      <c r="A24" s="7" t="s">
        <v>30</v>
      </c>
      <c r="B24" s="12">
        <v>101586</v>
      </c>
      <c r="C24" s="12">
        <v>56290.675669999997</v>
      </c>
      <c r="D24" s="17">
        <f t="shared" si="1"/>
        <v>55.411843826905283</v>
      </c>
    </row>
    <row r="25" spans="1:4" ht="15.75" x14ac:dyDescent="0.25">
      <c r="A25" s="7" t="s">
        <v>58</v>
      </c>
      <c r="B25" s="12">
        <v>377.7</v>
      </c>
      <c r="C25" s="12">
        <v>99.000799999999998</v>
      </c>
      <c r="D25" s="17">
        <f t="shared" si="1"/>
        <v>26.211490601006087</v>
      </c>
    </row>
    <row r="26" spans="1:4" ht="31.5" x14ac:dyDescent="0.25">
      <c r="A26" s="7" t="s">
        <v>66</v>
      </c>
      <c r="B26" s="12">
        <v>884</v>
      </c>
      <c r="C26" s="12">
        <v>884</v>
      </c>
      <c r="D26" s="17">
        <f t="shared" si="1"/>
        <v>100</v>
      </c>
    </row>
    <row r="27" spans="1:4" ht="15.75" x14ac:dyDescent="0.25">
      <c r="A27" s="7" t="s">
        <v>31</v>
      </c>
      <c r="B27" s="12">
        <v>1000</v>
      </c>
      <c r="C27" s="12"/>
      <c r="D27" s="17">
        <f t="shared" si="1"/>
        <v>0</v>
      </c>
    </row>
    <row r="28" spans="1:4" ht="15.75" x14ac:dyDescent="0.25">
      <c r="A28" s="7" t="s">
        <v>32</v>
      </c>
      <c r="B28" s="12">
        <v>31549.7</v>
      </c>
      <c r="C28" s="12">
        <v>15512.185369999999</v>
      </c>
      <c r="D28" s="17">
        <f t="shared" si="1"/>
        <v>49.167457598645939</v>
      </c>
    </row>
    <row r="29" spans="1:4" s="6" customFormat="1" ht="15.75" x14ac:dyDescent="0.25">
      <c r="A29" s="5" t="s">
        <v>16</v>
      </c>
      <c r="B29" s="11">
        <f>B30</f>
        <v>2324.6999999999998</v>
      </c>
      <c r="C29" s="11">
        <f>C30</f>
        <v>1743.5250000000001</v>
      </c>
      <c r="D29" s="16">
        <f t="shared" si="1"/>
        <v>75.000000000000014</v>
      </c>
    </row>
    <row r="30" spans="1:4" ht="31.5" x14ac:dyDescent="0.25">
      <c r="A30" s="7" t="s">
        <v>33</v>
      </c>
      <c r="B30" s="12">
        <v>2324.6999999999998</v>
      </c>
      <c r="C30" s="12">
        <v>1743.5250000000001</v>
      </c>
      <c r="D30" s="16">
        <f t="shared" si="1"/>
        <v>75.000000000000014</v>
      </c>
    </row>
    <row r="31" spans="1:4" s="6" customFormat="1" ht="31.5" x14ac:dyDescent="0.25">
      <c r="A31" s="5" t="s">
        <v>17</v>
      </c>
      <c r="B31" s="11">
        <f>B32</f>
        <v>7594</v>
      </c>
      <c r="C31" s="11">
        <f>C32</f>
        <v>4602.45939</v>
      </c>
      <c r="D31" s="16">
        <f>C31/B31*100</f>
        <v>60.606523439557549</v>
      </c>
    </row>
    <row r="32" spans="1:4" ht="63" x14ac:dyDescent="0.25">
      <c r="A32" s="7" t="s">
        <v>61</v>
      </c>
      <c r="B32" s="12">
        <v>7594</v>
      </c>
      <c r="C32" s="12">
        <v>4602.45939</v>
      </c>
      <c r="D32" s="15">
        <f t="shared" ref="D32:D64" si="2">C32/B32*100</f>
        <v>60.606523439557549</v>
      </c>
    </row>
    <row r="33" spans="1:4" s="6" customFormat="1" ht="15.75" x14ac:dyDescent="0.25">
      <c r="A33" s="5" t="s">
        <v>18</v>
      </c>
      <c r="B33" s="11">
        <f>SUM(B34:B37)</f>
        <v>184390.89399999997</v>
      </c>
      <c r="C33" s="11">
        <f>SUM(C34:C37)</f>
        <v>100608.88888999999</v>
      </c>
      <c r="D33" s="16">
        <f>C33/B33*100</f>
        <v>54.562829382453124</v>
      </c>
    </row>
    <row r="34" spans="1:4" ht="15.75" x14ac:dyDescent="0.25">
      <c r="A34" s="7" t="s">
        <v>34</v>
      </c>
      <c r="B34" s="12">
        <v>8755.2999999999993</v>
      </c>
      <c r="C34" s="12">
        <v>4562.3159999999998</v>
      </c>
      <c r="D34" s="15">
        <f t="shared" si="2"/>
        <v>52.109191004305963</v>
      </c>
    </row>
    <row r="35" spans="1:4" ht="15.75" x14ac:dyDescent="0.25">
      <c r="A35" s="7" t="s">
        <v>35</v>
      </c>
      <c r="B35" s="12">
        <v>12350</v>
      </c>
      <c r="C35" s="12">
        <v>6967.8506399999997</v>
      </c>
      <c r="D35" s="15">
        <f t="shared" si="2"/>
        <v>56.419843238866399</v>
      </c>
    </row>
    <row r="36" spans="1:4" ht="15.75" x14ac:dyDescent="0.25">
      <c r="A36" s="7" t="s">
        <v>36</v>
      </c>
      <c r="B36" s="12">
        <v>145557.46</v>
      </c>
      <c r="C36" s="12">
        <v>83498.337249999997</v>
      </c>
      <c r="D36" s="15">
        <f t="shared" si="2"/>
        <v>57.364519310793142</v>
      </c>
    </row>
    <row r="37" spans="1:4" ht="31.5" x14ac:dyDescent="0.25">
      <c r="A37" s="7" t="s">
        <v>37</v>
      </c>
      <c r="B37" s="12">
        <v>17728.133999999998</v>
      </c>
      <c r="C37" s="12">
        <v>5580.3850000000002</v>
      </c>
      <c r="D37" s="15">
        <f t="shared" si="2"/>
        <v>31.477565546379559</v>
      </c>
    </row>
    <row r="38" spans="1:4" s="6" customFormat="1" ht="15.75" x14ac:dyDescent="0.25">
      <c r="A38" s="5" t="s">
        <v>19</v>
      </c>
      <c r="B38" s="11">
        <f>B39+B40+B41+B42</f>
        <v>97877.90092</v>
      </c>
      <c r="C38" s="11">
        <f>C39+C40+C41+C42</f>
        <v>63549.59734</v>
      </c>
      <c r="D38" s="16">
        <f>C38/B38*100</f>
        <v>64.92742155549692</v>
      </c>
    </row>
    <row r="39" spans="1:4" ht="15.75" x14ac:dyDescent="0.25">
      <c r="A39" s="7" t="s">
        <v>38</v>
      </c>
      <c r="B39" s="12">
        <v>6685.92911</v>
      </c>
      <c r="C39" s="12">
        <v>836.77032999999994</v>
      </c>
      <c r="D39" s="15">
        <f t="shared" si="2"/>
        <v>12.515393391599988</v>
      </c>
    </row>
    <row r="40" spans="1:4" ht="15.75" x14ac:dyDescent="0.25">
      <c r="A40" s="7" t="s">
        <v>39</v>
      </c>
      <c r="B40" s="12">
        <v>17780.931809999998</v>
      </c>
      <c r="C40" s="12">
        <v>6664.3754499999995</v>
      </c>
      <c r="D40" s="15">
        <f t="shared" si="2"/>
        <v>37.480462335792517</v>
      </c>
    </row>
    <row r="41" spans="1:4" ht="15.75" x14ac:dyDescent="0.25">
      <c r="A41" s="7" t="s">
        <v>40</v>
      </c>
      <c r="B41" s="12">
        <v>65311.040000000001</v>
      </c>
      <c r="C41" s="12">
        <v>49973.451560000001</v>
      </c>
      <c r="D41" s="15">
        <f t="shared" si="2"/>
        <v>76.516086039971185</v>
      </c>
    </row>
    <row r="42" spans="1:4" ht="31.5" x14ac:dyDescent="0.25">
      <c r="A42" s="7" t="s">
        <v>41</v>
      </c>
      <c r="B42" s="12">
        <v>8100</v>
      </c>
      <c r="C42" s="12">
        <v>6075</v>
      </c>
      <c r="D42" s="15">
        <f t="shared" si="2"/>
        <v>75</v>
      </c>
    </row>
    <row r="43" spans="1:4" s="6" customFormat="1" ht="15.75" x14ac:dyDescent="0.25">
      <c r="A43" s="5" t="s">
        <v>59</v>
      </c>
      <c r="B43" s="11">
        <f>B44</f>
        <v>8000</v>
      </c>
      <c r="C43" s="11">
        <f t="shared" ref="C43:D43" si="3">C44</f>
        <v>2500</v>
      </c>
      <c r="D43" s="11">
        <f t="shared" si="3"/>
        <v>0</v>
      </c>
    </row>
    <row r="44" spans="1:4" ht="31.5" x14ac:dyDescent="0.25">
      <c r="A44" s="7" t="s">
        <v>60</v>
      </c>
      <c r="B44" s="12">
        <v>8000</v>
      </c>
      <c r="C44" s="12">
        <v>2500</v>
      </c>
      <c r="D44" s="15"/>
    </row>
    <row r="45" spans="1:4" s="6" customFormat="1" ht="15.75" x14ac:dyDescent="0.25">
      <c r="A45" s="5" t="s">
        <v>20</v>
      </c>
      <c r="B45" s="11">
        <f>SUM(B46:B50)</f>
        <v>1351203.35791</v>
      </c>
      <c r="C45" s="11">
        <f>SUM(C46:C50)</f>
        <v>919574.93798000005</v>
      </c>
      <c r="D45" s="16">
        <f>C45/B45*100</f>
        <v>68.055998573180759</v>
      </c>
    </row>
    <row r="46" spans="1:4" ht="15.75" x14ac:dyDescent="0.25">
      <c r="A46" s="7" t="s">
        <v>42</v>
      </c>
      <c r="B46" s="12">
        <v>428576.81579000002</v>
      </c>
      <c r="C46" s="12">
        <v>295172.26999</v>
      </c>
      <c r="D46" s="15">
        <f t="shared" si="2"/>
        <v>68.872663922780319</v>
      </c>
    </row>
    <row r="47" spans="1:4" ht="15.75" x14ac:dyDescent="0.25">
      <c r="A47" s="7" t="s">
        <v>43</v>
      </c>
      <c r="B47" s="12">
        <v>706736.81363999995</v>
      </c>
      <c r="C47" s="12">
        <v>478160.31536000001</v>
      </c>
      <c r="D47" s="15">
        <f t="shared" si="2"/>
        <v>67.657479578185232</v>
      </c>
    </row>
    <row r="48" spans="1:4" ht="15.75" x14ac:dyDescent="0.25">
      <c r="A48" s="7" t="s">
        <v>57</v>
      </c>
      <c r="B48" s="12">
        <v>142997.22847999999</v>
      </c>
      <c r="C48" s="12">
        <v>103920.72094</v>
      </c>
      <c r="D48" s="15">
        <f t="shared" si="2"/>
        <v>72.673241324068499</v>
      </c>
    </row>
    <row r="49" spans="1:4" ht="31.5" x14ac:dyDescent="0.25">
      <c r="A49" s="7" t="s">
        <v>45</v>
      </c>
      <c r="B49" s="12">
        <v>31613.5</v>
      </c>
      <c r="C49" s="12">
        <v>21407.573</v>
      </c>
      <c r="D49" s="15">
        <f t="shared" si="2"/>
        <v>67.716554636468601</v>
      </c>
    </row>
    <row r="50" spans="1:4" ht="15.75" x14ac:dyDescent="0.25">
      <c r="A50" s="8" t="s">
        <v>44</v>
      </c>
      <c r="B50" s="12">
        <f>19564+21715</f>
        <v>41279</v>
      </c>
      <c r="C50" s="12">
        <v>20914.058690000002</v>
      </c>
      <c r="D50" s="15">
        <f t="shared" si="2"/>
        <v>50.665129218246577</v>
      </c>
    </row>
    <row r="51" spans="1:4" s="6" customFormat="1" ht="15.75" x14ac:dyDescent="0.25">
      <c r="A51" s="5" t="s">
        <v>21</v>
      </c>
      <c r="B51" s="11">
        <f>B52</f>
        <v>108612.05799</v>
      </c>
      <c r="C51" s="11">
        <f>C52</f>
        <v>75110.916190000004</v>
      </c>
      <c r="D51" s="16">
        <f>C51/B51*100</f>
        <v>69.15522786329629</v>
      </c>
    </row>
    <row r="52" spans="1:4" ht="15.75" x14ac:dyDescent="0.25">
      <c r="A52" s="7" t="s">
        <v>46</v>
      </c>
      <c r="B52" s="12">
        <v>108612.05799</v>
      </c>
      <c r="C52" s="12">
        <v>75110.916190000004</v>
      </c>
      <c r="D52" s="15">
        <f t="shared" si="2"/>
        <v>69.15522786329629</v>
      </c>
    </row>
    <row r="53" spans="1:4" s="6" customFormat="1" ht="15.75" x14ac:dyDescent="0.25">
      <c r="A53" s="5" t="s">
        <v>55</v>
      </c>
      <c r="B53" s="11">
        <f>B54+B55+B56</f>
        <v>135937.79454999999</v>
      </c>
      <c r="C53" s="11">
        <f>C54+C55+C56</f>
        <v>90609.904819999996</v>
      </c>
      <c r="D53" s="16">
        <f>C53/B53*100</f>
        <v>66.655417737171163</v>
      </c>
    </row>
    <row r="54" spans="1:4" ht="15.75" x14ac:dyDescent="0.25">
      <c r="A54" s="7" t="s">
        <v>47</v>
      </c>
      <c r="B54" s="12">
        <v>2879.0432599999999</v>
      </c>
      <c r="C54" s="12">
        <v>1744.53424</v>
      </c>
      <c r="D54" s="15">
        <f t="shared" si="2"/>
        <v>60.594235044596033</v>
      </c>
    </row>
    <row r="55" spans="1:4" ht="15.75" x14ac:dyDescent="0.25">
      <c r="A55" s="7" t="s">
        <v>48</v>
      </c>
      <c r="B55" s="12">
        <v>7880.5590000000002</v>
      </c>
      <c r="C55" s="12">
        <v>7185.9139999999998</v>
      </c>
      <c r="D55" s="15">
        <f t="shared" si="2"/>
        <v>91.18533342622014</v>
      </c>
    </row>
    <row r="56" spans="1:4" ht="15.75" x14ac:dyDescent="0.25">
      <c r="A56" s="7" t="s">
        <v>49</v>
      </c>
      <c r="B56" s="12">
        <v>125178.19229000001</v>
      </c>
      <c r="C56" s="12">
        <v>81679.456579999998</v>
      </c>
      <c r="D56" s="15">
        <f t="shared" si="2"/>
        <v>65.250548107272081</v>
      </c>
    </row>
    <row r="57" spans="1:4" s="6" customFormat="1" ht="15.75" x14ac:dyDescent="0.25">
      <c r="A57" s="5" t="s">
        <v>22</v>
      </c>
      <c r="B57" s="11">
        <f>B58</f>
        <v>53746</v>
      </c>
      <c r="C57" s="11">
        <f t="shared" ref="C57:D57" si="4">C58</f>
        <v>34646.400000000001</v>
      </c>
      <c r="D57" s="11">
        <f t="shared" si="4"/>
        <v>64.463215867227333</v>
      </c>
    </row>
    <row r="58" spans="1:4" ht="15.75" x14ac:dyDescent="0.25">
      <c r="A58" s="7" t="s">
        <v>50</v>
      </c>
      <c r="B58" s="12">
        <v>53746</v>
      </c>
      <c r="C58" s="12">
        <v>34646.400000000001</v>
      </c>
      <c r="D58" s="15">
        <f t="shared" si="2"/>
        <v>64.463215867227333</v>
      </c>
    </row>
    <row r="59" spans="1:4" s="6" customFormat="1" ht="15.75" x14ac:dyDescent="0.25">
      <c r="A59" s="5" t="s">
        <v>23</v>
      </c>
      <c r="B59" s="11">
        <f>B60+B61</f>
        <v>4777</v>
      </c>
      <c r="C59" s="11">
        <f>C60+C61</f>
        <v>2559.7791200000001</v>
      </c>
      <c r="D59" s="15">
        <f t="shared" si="2"/>
        <v>53.585495499267324</v>
      </c>
    </row>
    <row r="60" spans="1:4" ht="15.75" x14ac:dyDescent="0.25">
      <c r="A60" s="7" t="s">
        <v>51</v>
      </c>
      <c r="B60" s="12">
        <v>3670</v>
      </c>
      <c r="C60" s="12">
        <v>2041.66662</v>
      </c>
      <c r="D60" s="15">
        <f t="shared" si="2"/>
        <v>55.631243051771115</v>
      </c>
    </row>
    <row r="61" spans="1:4" ht="15.75" x14ac:dyDescent="0.25">
      <c r="A61" s="7" t="s">
        <v>52</v>
      </c>
      <c r="B61" s="12">
        <v>1107</v>
      </c>
      <c r="C61" s="12">
        <v>518.11249999999995</v>
      </c>
      <c r="D61" s="15">
        <f t="shared" si="2"/>
        <v>46.803297199638664</v>
      </c>
    </row>
    <row r="62" spans="1:4" s="6" customFormat="1" ht="47.25" x14ac:dyDescent="0.25">
      <c r="A62" s="5" t="s">
        <v>54</v>
      </c>
      <c r="B62" s="11">
        <f>B63+B64</f>
        <v>77044.793000000005</v>
      </c>
      <c r="C62" s="11">
        <f>C63+C64</f>
        <v>54710.400000000001</v>
      </c>
      <c r="D62" s="16">
        <f>C62/B62*100</f>
        <v>71.01115840495541</v>
      </c>
    </row>
    <row r="63" spans="1:4" s="6" customFormat="1" ht="47.25" x14ac:dyDescent="0.25">
      <c r="A63" s="7" t="s">
        <v>53</v>
      </c>
      <c r="B63" s="12">
        <v>73890</v>
      </c>
      <c r="C63" s="12">
        <v>51695.4</v>
      </c>
      <c r="D63" s="15">
        <f t="shared" si="2"/>
        <v>69.96264717823793</v>
      </c>
    </row>
    <row r="64" spans="1:4" s="6" customFormat="1" ht="31.5" x14ac:dyDescent="0.25">
      <c r="A64" s="7" t="s">
        <v>56</v>
      </c>
      <c r="B64" s="12">
        <v>3154.7930000000001</v>
      </c>
      <c r="C64" s="12">
        <v>3015</v>
      </c>
      <c r="D64" s="15">
        <f t="shared" si="2"/>
        <v>95.568869336276578</v>
      </c>
    </row>
    <row r="65" spans="1:4" ht="15.75" x14ac:dyDescent="0.25">
      <c r="A65" s="5" t="s">
        <v>24</v>
      </c>
      <c r="B65" s="11">
        <f>B62+B59+B57+B53+B51+B45+B38+B33+B31+B29+B22+B43</f>
        <v>2171532.8983700001</v>
      </c>
      <c r="C65" s="11">
        <f>C62+C59+C57+C53+C51+C45+C38+C33+C31+C29+C22+C43</f>
        <v>1425282.2339000001</v>
      </c>
      <c r="D65" s="16">
        <f>C65/B65*100</f>
        <v>65.634844167907744</v>
      </c>
    </row>
    <row r="66" spans="1:4" ht="15.75" x14ac:dyDescent="0.25">
      <c r="A66" s="5" t="s">
        <v>25</v>
      </c>
      <c r="B66" s="11">
        <f>B19-B65</f>
        <v>-173485.45192999998</v>
      </c>
      <c r="C66" s="11">
        <f>C19-C65</f>
        <v>-76739.822690000059</v>
      </c>
      <c r="D66" s="11"/>
    </row>
  </sheetData>
  <mergeCells count="1">
    <mergeCell ref="A1:D1"/>
  </mergeCells>
  <phoneticPr fontId="8" type="noConversion"/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2022-09-02T04:50:51Z</dcterms:modified>
</cp:coreProperties>
</file>