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" i="1" l="1"/>
  <c r="E48" i="1"/>
  <c r="G48" i="1"/>
  <c r="C5" i="1"/>
  <c r="D5" i="1" l="1"/>
  <c r="F40" i="1"/>
  <c r="D40" i="1"/>
  <c r="E42" i="1"/>
  <c r="E26" i="1" l="1"/>
  <c r="G26" i="1" s="1"/>
  <c r="F25" i="1"/>
  <c r="D25" i="1"/>
  <c r="E25" i="1" l="1"/>
  <c r="G25" i="1" s="1"/>
  <c r="E47" i="1"/>
  <c r="E45" i="1"/>
  <c r="E44" i="1"/>
  <c r="E41" i="1"/>
  <c r="E39" i="1"/>
  <c r="E38" i="1"/>
  <c r="E37" i="1"/>
  <c r="E35" i="1"/>
  <c r="G35" i="1" s="1"/>
  <c r="E34" i="1"/>
  <c r="E32" i="1"/>
  <c r="E31" i="1"/>
  <c r="E30" i="1"/>
  <c r="E29" i="1"/>
  <c r="E28" i="1"/>
  <c r="E24" i="1"/>
  <c r="E23" i="1"/>
  <c r="E22" i="1"/>
  <c r="E20" i="1"/>
  <c r="E19" i="1"/>
  <c r="E18" i="1"/>
  <c r="E17" i="1"/>
  <c r="E15" i="1"/>
  <c r="E13" i="1"/>
  <c r="E11" i="1"/>
  <c r="E10" i="1"/>
  <c r="E9" i="1"/>
  <c r="E7" i="1"/>
  <c r="E6" i="1"/>
  <c r="F12" i="1" l="1"/>
  <c r="F14" i="1"/>
  <c r="F49" i="1" s="1"/>
  <c r="F16" i="1"/>
  <c r="F21" i="1"/>
  <c r="F27" i="1"/>
  <c r="F33" i="1"/>
  <c r="F36" i="1"/>
  <c r="F43" i="1"/>
  <c r="F46" i="1"/>
  <c r="G30" i="1"/>
  <c r="D16" i="1"/>
  <c r="E16" i="1" s="1"/>
  <c r="D14" i="1"/>
  <c r="E14" i="1" s="1"/>
  <c r="G10" i="1"/>
  <c r="G11" i="1"/>
  <c r="G47" i="1"/>
  <c r="G45" i="1"/>
  <c r="G44" i="1"/>
  <c r="G41" i="1"/>
  <c r="G39" i="1"/>
  <c r="G38" i="1"/>
  <c r="G37" i="1"/>
  <c r="G34" i="1"/>
  <c r="G32" i="1"/>
  <c r="G31" i="1"/>
  <c r="G29" i="1"/>
  <c r="G28" i="1"/>
  <c r="G24" i="1"/>
  <c r="G23" i="1"/>
  <c r="G22" i="1"/>
  <c r="G20" i="1"/>
  <c r="G19" i="1"/>
  <c r="G18" i="1"/>
  <c r="G17" i="1"/>
  <c r="G15" i="1"/>
  <c r="G13" i="1"/>
  <c r="G7" i="1"/>
  <c r="G6" i="1"/>
  <c r="D46" i="1"/>
  <c r="D43" i="1"/>
  <c r="E43" i="1" s="1"/>
  <c r="D36" i="1"/>
  <c r="E36" i="1" s="1"/>
  <c r="D33" i="1"/>
  <c r="D27" i="1"/>
  <c r="D21" i="1"/>
  <c r="D12" i="1"/>
  <c r="E5" i="1"/>
  <c r="G5" i="1" s="1"/>
  <c r="E46" i="1" l="1"/>
  <c r="G46" i="1" s="1"/>
  <c r="E40" i="1"/>
  <c r="G40" i="1" s="1"/>
  <c r="E33" i="1"/>
  <c r="G33" i="1" s="1"/>
  <c r="D49" i="1"/>
  <c r="E27" i="1"/>
  <c r="E21" i="1"/>
  <c r="G21" i="1" s="1"/>
  <c r="G14" i="1"/>
  <c r="E12" i="1"/>
  <c r="G12" i="1" s="1"/>
  <c r="G43" i="1"/>
  <c r="G16" i="1"/>
  <c r="G36" i="1"/>
  <c r="E49" i="1" l="1"/>
  <c r="G49" i="1" s="1"/>
  <c r="G27" i="1"/>
</calcChain>
</file>

<file path=xl/sharedStrings.xml><?xml version="1.0" encoding="utf-8"?>
<sst xmlns="http://schemas.openxmlformats.org/spreadsheetml/2006/main" count="98" uniqueCount="98">
  <si>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</si>
  <si>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</si>
  <si>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</si>
  <si>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</si>
  <si>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</si>
  <si>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</si>
  <si>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</si>
  <si>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</si>
  <si>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</si>
  <si>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</si>
  <si>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</si>
  <si>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</si>
  <si>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</si>
  <si>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</si>
  <si>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</si>
  <si>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</si>
  <si>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</si>
  <si>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</si>
  <si>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</si>
  <si>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</si>
  <si>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</si>
  <si>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</si>
  <si>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</si>
  <si>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</si>
  <si>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</si>
  <si>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</si>
  <si>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</si>
  <si>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</si>
  <si>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</si>
  <si>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</si>
  <si>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</si>
  <si>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</si>
  <si>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</si>
  <si>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</si>
  <si>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</si>
  <si>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</si>
  <si>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</si>
  <si>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</si>
  <si>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</si>
  <si>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</si>
  <si>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</si>
  <si>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</si>
  <si>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</si>
  <si>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</si>
  <si>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</si>
  <si>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</si>
  <si>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0107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</si>
  <si>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</si>
  <si>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</si>
  <si>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</si>
  <si>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</si>
  <si>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</si>
  <si>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</si>
  <si>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</si>
  <si>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</si>
  <si>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</si>
  <si>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</si>
  <si>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</si>
  <si>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</si>
  <si>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</si>
  <si>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</si>
  <si>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</si>
  <si>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</si>
  <si>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</si>
  <si>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</si>
  <si>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</si>
  <si>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</si>
  <si>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</si>
  <si>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</si>
  <si>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</si>
  <si>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</si>
  <si>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</si>
  <si>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</si>
  <si>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</si>
  <si>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</si>
  <si>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</si>
  <si>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</si>
  <si>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</si>
  <si>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</si>
  <si>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</si>
  <si>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</si>
  <si>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</si>
  <si>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</si>
  <si>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Дополнительное образование  детей</t>
  </si>
  <si>
    <t>0703</t>
  </si>
  <si>
    <t>0103</t>
  </si>
  <si>
    <t>Утвержденный план</t>
  </si>
  <si>
    <t>ОХРАНА ОКРУЖАЮЩЕЙ СРЕДЫ</t>
  </si>
  <si>
    <t>Другие вопросы в области окружающей среды</t>
  </si>
  <si>
    <t>0600</t>
  </si>
  <si>
    <t>0605</t>
  </si>
  <si>
    <t>Текущий план на 1 квартал 2020 года</t>
  </si>
  <si>
    <t>Отчет за 1 квартал 2020  года</t>
  </si>
  <si>
    <t>Сведения об исполнении бюджета муниципального района Мелеузовский район Республики Башкортостан за 1 квартал 2020 года по расходам, в разрезе разделов и подразделов в сравнении с запланированными значениями на соответствующий период</t>
  </si>
  <si>
    <t>0105</t>
  </si>
  <si>
    <t>Судебная система</t>
  </si>
  <si>
    <t>Массовый спорт</t>
  </si>
  <si>
    <t>1102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</si>
</sst>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0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 vertical="top"/>
    </xf>
    <xf numFmtId="0" fontId="5" fillId="2" borderId="2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/>
    <xf numFmtId="0" fontId="9" fillId="2" borderId="0" xfId="0" applyFont="1" applyFill="1"/>
    <xf numFmtId="4" fontId="0" fillId="2" borderId="1" xfId="0" applyNumberFormat="1" applyFill="1" applyBorder="1"/>
    <xf numFmtId="4" fontId="3" fillId="2" borderId="1" xfId="0" applyNumberFormat="1" applyFont="1" applyFill="1" applyBorder="1"/>
    <xf numFmtId="0" fontId="12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shrinkToFit="1"/>
    </xf>
    <xf numFmtId="4" fontId="6" fillId="2" borderId="1" xfId="0" applyNumberFormat="1" applyFont="1" applyFill="1" applyBorder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49" fontId="8" fillId="2" borderId="3" xfId="0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Normal="100" workbookViewId="0">
      <selection activeCell="J4" sqref="J4"/>
    </sheetView>
  </sheetViews>
  <sheetFormatPr defaultRowHeight="15" x14ac:dyDescent="0.25"/>
  <cols>
    <col min="1" max="1" width="58" style="3" customWidth="1"/>
    <col min="2" max="2" width="12.28515625" style="3" customWidth="1"/>
    <col min="3" max="3" width="14.7109375" style="3" customWidth="1"/>
    <col min="4" max="4" width="15.28515625" style="3" customWidth="1"/>
    <col min="5" max="5" width="15" style="3" customWidth="1"/>
    <col min="6" max="6" width="14.28515625" style="3" customWidth="1"/>
    <col min="7" max="7" width="13.5703125" style="3" customWidth="1"/>
    <col min="8" max="16384" width="9.140625" style="3"/>
  </cols>
  <sheetData>
    <row r="1" spans="1:7" ht="57" customHeight="1" x14ac:dyDescent="0.25">
      <c r="A1" s="2" t="s">
        <v>93</v>
      </c>
      <c r="B1" s="2"/>
      <c r="C1" s="2"/>
      <c r="D1" s="2"/>
      <c r="E1" s="2"/>
      <c r="F1" s="2"/>
      <c r="G1" s="2"/>
    </row>
    <row r="2" spans="1:7" x14ac:dyDescent="0.25">
      <c r="B2" s="4"/>
      <c r="C2" s="4"/>
      <c r="D2" s="5"/>
      <c r="E2" s="5"/>
      <c r="F2" s="5"/>
      <c r="G2" s="5"/>
    </row>
    <row r="3" spans="1:7" x14ac:dyDescent="0.25">
      <c r="B3" s="4"/>
      <c r="C3" s="4"/>
      <c r="D3" s="5"/>
      <c r="E3" s="5"/>
      <c r="F3" s="6" t="s">
        <v>0</v>
      </c>
      <c r="G3" s="7"/>
    </row>
    <row r="4" spans="1:7" ht="46.5" customHeight="1" x14ac:dyDescent="0.25">
      <c r="A4" s="8" t="s">
        <v>2</v>
      </c>
      <c r="B4" s="9" t="s">
        <v>43</v>
      </c>
      <c r="C4" s="10" t="s">
        <v>86</v>
      </c>
      <c r="D4" s="10" t="s">
        <v>82</v>
      </c>
      <c r="E4" s="10" t="s">
        <v>91</v>
      </c>
      <c r="F4" s="10" t="s">
        <v>92</v>
      </c>
      <c r="G4" s="10" t="s">
        <v>1</v>
      </c>
    </row>
    <row r="5" spans="1:7" s="15" customFormat="1" ht="15.75" x14ac:dyDescent="0.25">
      <c r="A5" s="11" t="s">
        <v>3</v>
      </c>
      <c r="B5" s="12" t="s">
        <v>44</v>
      </c>
      <c r="C5" s="13">
        <f>SUM(C6:C11)</f>
        <v>134266.20000000001</v>
      </c>
      <c r="D5" s="14">
        <f>SUM(D6:D11)</f>
        <v>143651.20000000001</v>
      </c>
      <c r="E5" s="14">
        <f>D5/4</f>
        <v>35912.800000000003</v>
      </c>
      <c r="F5" s="14">
        <f>SUM(F6:F11)</f>
        <v>16807.971229999999</v>
      </c>
      <c r="G5" s="14">
        <f>F5/E5*100</f>
        <v>46.802174238711544</v>
      </c>
    </row>
    <row r="6" spans="1:7" ht="47.25" customHeight="1" x14ac:dyDescent="0.25">
      <c r="A6" s="9" t="s">
        <v>4</v>
      </c>
      <c r="B6" s="12" t="s">
        <v>85</v>
      </c>
      <c r="C6" s="13">
        <v>4747</v>
      </c>
      <c r="D6" s="16">
        <v>4747</v>
      </c>
      <c r="E6" s="17">
        <f t="shared" ref="E6:E48" si="0">D6/4</f>
        <v>1186.75</v>
      </c>
      <c r="F6" s="16">
        <v>850.64946999999995</v>
      </c>
      <c r="G6" s="14">
        <f t="shared" ref="G6:G49" si="1">F6/E6*100</f>
        <v>71.678910469770372</v>
      </c>
    </row>
    <row r="7" spans="1:7" ht="45.75" customHeight="1" x14ac:dyDescent="0.25">
      <c r="A7" s="9" t="s">
        <v>5</v>
      </c>
      <c r="B7" s="12" t="s">
        <v>45</v>
      </c>
      <c r="C7" s="18">
        <v>101039</v>
      </c>
      <c r="D7" s="16">
        <v>102039</v>
      </c>
      <c r="E7" s="17">
        <f t="shared" si="0"/>
        <v>25509.75</v>
      </c>
      <c r="F7" s="16">
        <v>11999.87055</v>
      </c>
      <c r="G7" s="14">
        <f t="shared" si="1"/>
        <v>47.040329873871755</v>
      </c>
    </row>
    <row r="8" spans="1:7" ht="15.75" customHeight="1" x14ac:dyDescent="0.25">
      <c r="A8" s="9" t="s">
        <v>95</v>
      </c>
      <c r="B8" s="12" t="s">
        <v>94</v>
      </c>
      <c r="C8" s="18">
        <v>31</v>
      </c>
      <c r="D8" s="16">
        <v>31</v>
      </c>
      <c r="E8" s="17"/>
      <c r="F8" s="16"/>
      <c r="G8" s="14"/>
    </row>
    <row r="9" spans="1:7" ht="20.25" customHeight="1" x14ac:dyDescent="0.25">
      <c r="A9" s="9" t="s">
        <v>6</v>
      </c>
      <c r="B9" s="12" t="s">
        <v>46</v>
      </c>
      <c r="C9" s="18">
        <v>2600</v>
      </c>
      <c r="D9" s="16">
        <v>2600</v>
      </c>
      <c r="E9" s="17">
        <f t="shared" si="0"/>
        <v>650</v>
      </c>
      <c r="F9" s="16"/>
      <c r="G9" s="14"/>
    </row>
    <row r="10" spans="1:7" ht="15.75" x14ac:dyDescent="0.25">
      <c r="A10" s="9" t="s">
        <v>7</v>
      </c>
      <c r="B10" s="12" t="s">
        <v>47</v>
      </c>
      <c r="C10" s="18">
        <v>800</v>
      </c>
      <c r="D10" s="16">
        <v>800</v>
      </c>
      <c r="E10" s="17">
        <f t="shared" si="0"/>
        <v>200</v>
      </c>
      <c r="F10" s="16"/>
      <c r="G10" s="14">
        <f t="shared" si="1"/>
        <v>0</v>
      </c>
    </row>
    <row r="11" spans="1:7" ht="21" customHeight="1" x14ac:dyDescent="0.25">
      <c r="A11" s="9" t="s">
        <v>8</v>
      </c>
      <c r="B11" s="12" t="s">
        <v>48</v>
      </c>
      <c r="C11" s="18">
        <v>25049.200000000001</v>
      </c>
      <c r="D11" s="16">
        <v>33434.199999999997</v>
      </c>
      <c r="E11" s="17">
        <f t="shared" si="0"/>
        <v>8358.5499999999993</v>
      </c>
      <c r="F11" s="16">
        <v>3957.4512100000002</v>
      </c>
      <c r="G11" s="14">
        <f t="shared" si="1"/>
        <v>47.346145084972882</v>
      </c>
    </row>
    <row r="12" spans="1:7" s="15" customFormat="1" ht="15.75" x14ac:dyDescent="0.25">
      <c r="A12" s="11" t="s">
        <v>9</v>
      </c>
      <c r="B12" s="12" t="s">
        <v>49</v>
      </c>
      <c r="C12" s="13">
        <v>2021.2</v>
      </c>
      <c r="D12" s="14">
        <f>D13</f>
        <v>2021.2</v>
      </c>
      <c r="E12" s="14">
        <f t="shared" si="0"/>
        <v>505.3</v>
      </c>
      <c r="F12" s="14">
        <f>F13</f>
        <v>505.3</v>
      </c>
      <c r="G12" s="14">
        <f t="shared" si="1"/>
        <v>100</v>
      </c>
    </row>
    <row r="13" spans="1:7" ht="21" customHeight="1" x14ac:dyDescent="0.25">
      <c r="A13" s="9" t="s">
        <v>10</v>
      </c>
      <c r="B13" s="12" t="s">
        <v>50</v>
      </c>
      <c r="C13" s="18">
        <v>2021.2</v>
      </c>
      <c r="D13" s="16">
        <v>2021.2</v>
      </c>
      <c r="E13" s="17">
        <f t="shared" si="0"/>
        <v>505.3</v>
      </c>
      <c r="F13" s="16">
        <v>505.3</v>
      </c>
      <c r="G13" s="14">
        <f t="shared" si="1"/>
        <v>100</v>
      </c>
    </row>
    <row r="14" spans="1:7" s="15" customFormat="1" ht="33" customHeight="1" x14ac:dyDescent="0.25">
      <c r="A14" s="11" t="s">
        <v>11</v>
      </c>
      <c r="B14" s="12" t="s">
        <v>51</v>
      </c>
      <c r="C14" s="13">
        <v>4498</v>
      </c>
      <c r="D14" s="14">
        <f>SUM(D15:D15)</f>
        <v>4498</v>
      </c>
      <c r="E14" s="14">
        <f t="shared" si="0"/>
        <v>1124.5</v>
      </c>
      <c r="F14" s="14">
        <f>SUM(F15:F15)</f>
        <v>613.23820999999998</v>
      </c>
      <c r="G14" s="14">
        <f t="shared" si="1"/>
        <v>54.534300578034674</v>
      </c>
    </row>
    <row r="15" spans="1:7" ht="38.25" customHeight="1" x14ac:dyDescent="0.25">
      <c r="A15" s="9" t="s">
        <v>12</v>
      </c>
      <c r="B15" s="12" t="s">
        <v>52</v>
      </c>
      <c r="C15" s="18">
        <v>4498</v>
      </c>
      <c r="D15" s="16">
        <v>4498</v>
      </c>
      <c r="E15" s="17">
        <f t="shared" si="0"/>
        <v>1124.5</v>
      </c>
      <c r="F15" s="16">
        <v>613.23820999999998</v>
      </c>
      <c r="G15" s="14">
        <f t="shared" si="1"/>
        <v>54.534300578034674</v>
      </c>
    </row>
    <row r="16" spans="1:7" s="15" customFormat="1" ht="18.75" customHeight="1" x14ac:dyDescent="0.25">
      <c r="A16" s="11" t="s">
        <v>13</v>
      </c>
      <c r="B16" s="12" t="s">
        <v>53</v>
      </c>
      <c r="C16" s="13">
        <v>106863.8</v>
      </c>
      <c r="D16" s="14">
        <f>SUM(D17:D20)</f>
        <v>152649.27090999999</v>
      </c>
      <c r="E16" s="14">
        <f t="shared" si="0"/>
        <v>38162.317727499998</v>
      </c>
      <c r="F16" s="14">
        <f>SUM(F17:F20)</f>
        <v>5152.5214999999998</v>
      </c>
      <c r="G16" s="14">
        <f t="shared" si="1"/>
        <v>13.501594784656021</v>
      </c>
    </row>
    <row r="17" spans="1:7" ht="17.25" customHeight="1" x14ac:dyDescent="0.25">
      <c r="A17" s="9" t="s">
        <v>14</v>
      </c>
      <c r="B17" s="12" t="s">
        <v>54</v>
      </c>
      <c r="C17" s="18">
        <v>15732.8</v>
      </c>
      <c r="D17" s="16">
        <v>15732.8</v>
      </c>
      <c r="E17" s="17">
        <f t="shared" si="0"/>
        <v>3933.2</v>
      </c>
      <c r="F17" s="16">
        <v>706</v>
      </c>
      <c r="G17" s="14">
        <f t="shared" si="1"/>
        <v>17.949761008847759</v>
      </c>
    </row>
    <row r="18" spans="1:7" ht="15.75" x14ac:dyDescent="0.25">
      <c r="A18" s="9" t="s">
        <v>15</v>
      </c>
      <c r="B18" s="12" t="s">
        <v>55</v>
      </c>
      <c r="C18" s="18">
        <v>310</v>
      </c>
      <c r="D18" s="16">
        <v>422</v>
      </c>
      <c r="E18" s="17">
        <f t="shared" si="0"/>
        <v>105.5</v>
      </c>
      <c r="F18" s="16"/>
      <c r="G18" s="14">
        <f t="shared" si="1"/>
        <v>0</v>
      </c>
    </row>
    <row r="19" spans="1:7" ht="19.5" customHeight="1" x14ac:dyDescent="0.25">
      <c r="A19" s="9" t="s">
        <v>16</v>
      </c>
      <c r="B19" s="12" t="s">
        <v>56</v>
      </c>
      <c r="C19" s="18">
        <v>79701</v>
      </c>
      <c r="D19" s="16">
        <v>110476.37552</v>
      </c>
      <c r="E19" s="17">
        <f t="shared" si="0"/>
        <v>27619.09388</v>
      </c>
      <c r="F19" s="16">
        <v>3710.0432099999998</v>
      </c>
      <c r="G19" s="14">
        <f t="shared" si="1"/>
        <v>13.432892571057801</v>
      </c>
    </row>
    <row r="20" spans="1:7" ht="17.25" customHeight="1" x14ac:dyDescent="0.25">
      <c r="A20" s="9" t="s">
        <v>17</v>
      </c>
      <c r="B20" s="12" t="s">
        <v>57</v>
      </c>
      <c r="C20" s="18">
        <v>11120</v>
      </c>
      <c r="D20" s="16">
        <v>26018.095389999999</v>
      </c>
      <c r="E20" s="17">
        <f t="shared" si="0"/>
        <v>6504.5238474999996</v>
      </c>
      <c r="F20" s="16">
        <v>736.47829000000002</v>
      </c>
      <c r="G20" s="14">
        <f t="shared" si="1"/>
        <v>11.322554998135089</v>
      </c>
    </row>
    <row r="21" spans="1:7" s="15" customFormat="1" ht="15.75" customHeight="1" x14ac:dyDescent="0.25">
      <c r="A21" s="11" t="s">
        <v>18</v>
      </c>
      <c r="B21" s="12" t="s">
        <v>58</v>
      </c>
      <c r="C21" s="13">
        <v>97396.1</v>
      </c>
      <c r="D21" s="14">
        <f>SUM(D22:D24)</f>
        <v>192382.66988</v>
      </c>
      <c r="E21" s="14">
        <f t="shared" si="0"/>
        <v>48095.66747</v>
      </c>
      <c r="F21" s="14">
        <f>SUM(F22:F24)</f>
        <v>8425.4759799999993</v>
      </c>
      <c r="G21" s="14">
        <f t="shared" si="1"/>
        <v>17.518159999038264</v>
      </c>
    </row>
    <row r="22" spans="1:7" ht="15.75" x14ac:dyDescent="0.25">
      <c r="A22" s="9" t="s">
        <v>19</v>
      </c>
      <c r="B22" s="12" t="s">
        <v>59</v>
      </c>
      <c r="C22" s="13">
        <v>1717</v>
      </c>
      <c r="D22" s="16">
        <v>3884</v>
      </c>
      <c r="E22" s="17">
        <f t="shared" si="0"/>
        <v>971</v>
      </c>
      <c r="F22" s="16">
        <v>266.72597999999999</v>
      </c>
      <c r="G22" s="14">
        <f t="shared" si="1"/>
        <v>27.469204943357362</v>
      </c>
    </row>
    <row r="23" spans="1:7" ht="15.75" x14ac:dyDescent="0.25">
      <c r="A23" s="9" t="s">
        <v>20</v>
      </c>
      <c r="B23" s="12" t="s">
        <v>60</v>
      </c>
      <c r="C23" s="18">
        <v>14930.4</v>
      </c>
      <c r="D23" s="16">
        <v>71007.514179999998</v>
      </c>
      <c r="E23" s="17">
        <f t="shared" si="0"/>
        <v>17751.878545</v>
      </c>
      <c r="F23" s="16">
        <v>570</v>
      </c>
      <c r="G23" s="14">
        <f t="shared" si="1"/>
        <v>3.2109277818405668</v>
      </c>
    </row>
    <row r="24" spans="1:7" ht="15.75" x14ac:dyDescent="0.25">
      <c r="A24" s="9" t="s">
        <v>21</v>
      </c>
      <c r="B24" s="12" t="s">
        <v>61</v>
      </c>
      <c r="C24" s="13">
        <v>80748.7</v>
      </c>
      <c r="D24" s="16">
        <v>117491.1557</v>
      </c>
      <c r="E24" s="17">
        <f t="shared" si="0"/>
        <v>29372.788925000001</v>
      </c>
      <c r="F24" s="16">
        <v>7588.75</v>
      </c>
      <c r="G24" s="14">
        <f t="shared" si="1"/>
        <v>25.835987244442432</v>
      </c>
    </row>
    <row r="25" spans="1:7" s="15" customFormat="1" ht="21" customHeight="1" x14ac:dyDescent="0.25">
      <c r="A25" s="11" t="s">
        <v>87</v>
      </c>
      <c r="B25" s="19" t="s">
        <v>89</v>
      </c>
      <c r="C25" s="13">
        <v>3365</v>
      </c>
      <c r="D25" s="14">
        <f>D26</f>
        <v>8365</v>
      </c>
      <c r="E25" s="20">
        <f>E26</f>
        <v>2091.25</v>
      </c>
      <c r="F25" s="14">
        <f>F26</f>
        <v>841.25</v>
      </c>
      <c r="G25" s="14">
        <f t="shared" si="1"/>
        <v>40.227136879856545</v>
      </c>
    </row>
    <row r="26" spans="1:7" ht="21" customHeight="1" x14ac:dyDescent="0.25">
      <c r="A26" s="9" t="s">
        <v>88</v>
      </c>
      <c r="B26" s="12" t="s">
        <v>90</v>
      </c>
      <c r="C26" s="13">
        <v>3365</v>
      </c>
      <c r="D26" s="16">
        <v>8365</v>
      </c>
      <c r="E26" s="17">
        <f>D26/12*3</f>
        <v>2091.25</v>
      </c>
      <c r="F26" s="16">
        <v>841.25</v>
      </c>
      <c r="G26" s="21">
        <f t="shared" si="1"/>
        <v>40.227136879856545</v>
      </c>
    </row>
    <row r="27" spans="1:7" s="15" customFormat="1" ht="15.75" x14ac:dyDescent="0.25">
      <c r="A27" s="11" t="s">
        <v>22</v>
      </c>
      <c r="B27" s="12" t="s">
        <v>62</v>
      </c>
      <c r="C27" s="18">
        <v>1127785.7</v>
      </c>
      <c r="D27" s="14">
        <f>SUM(D28:D32)</f>
        <v>1178295.8632</v>
      </c>
      <c r="E27" s="14">
        <f t="shared" si="0"/>
        <v>294573.96580000001</v>
      </c>
      <c r="F27" s="14">
        <f>SUM(F28:F32)</f>
        <v>250236.50869999998</v>
      </c>
      <c r="G27" s="14">
        <f t="shared" si="1"/>
        <v>84.948616562366951</v>
      </c>
    </row>
    <row r="28" spans="1:7" ht="15.75" x14ac:dyDescent="0.25">
      <c r="A28" s="9" t="s">
        <v>23</v>
      </c>
      <c r="B28" s="12" t="s">
        <v>63</v>
      </c>
      <c r="C28" s="18">
        <v>382380.79999999999</v>
      </c>
      <c r="D28" s="16">
        <v>397017.27</v>
      </c>
      <c r="E28" s="22">
        <f t="shared" si="0"/>
        <v>99254.317500000005</v>
      </c>
      <c r="F28" s="16">
        <v>84153.575939999995</v>
      </c>
      <c r="G28" s="14">
        <f t="shared" si="1"/>
        <v>84.785808879296354</v>
      </c>
    </row>
    <row r="29" spans="1:7" ht="15.75" x14ac:dyDescent="0.25">
      <c r="A29" s="9" t="s">
        <v>24</v>
      </c>
      <c r="B29" s="12" t="s">
        <v>64</v>
      </c>
      <c r="C29" s="18">
        <v>568722.6</v>
      </c>
      <c r="D29" s="16">
        <v>598968.29319999996</v>
      </c>
      <c r="E29" s="22">
        <f t="shared" si="0"/>
        <v>149742.07329999999</v>
      </c>
      <c r="F29" s="16">
        <v>122869.1406</v>
      </c>
      <c r="G29" s="14">
        <f t="shared" si="1"/>
        <v>82.053852930056905</v>
      </c>
    </row>
    <row r="30" spans="1:7" ht="15.75" x14ac:dyDescent="0.25">
      <c r="A30" s="1" t="s">
        <v>83</v>
      </c>
      <c r="B30" s="12" t="s">
        <v>84</v>
      </c>
      <c r="C30" s="18">
        <v>104761.3</v>
      </c>
      <c r="D30" s="16">
        <v>106661.3</v>
      </c>
      <c r="E30" s="22">
        <f t="shared" si="0"/>
        <v>26665.325000000001</v>
      </c>
      <c r="F30" s="16">
        <v>33426.224000000002</v>
      </c>
      <c r="G30" s="14">
        <f t="shared" si="1"/>
        <v>125.35464690567244</v>
      </c>
    </row>
    <row r="31" spans="1:7" ht="19.5" customHeight="1" x14ac:dyDescent="0.25">
      <c r="A31" s="9" t="s">
        <v>25</v>
      </c>
      <c r="B31" s="12" t="s">
        <v>65</v>
      </c>
      <c r="C31" s="18">
        <v>32674</v>
      </c>
      <c r="D31" s="16">
        <v>35777</v>
      </c>
      <c r="E31" s="22">
        <f t="shared" si="0"/>
        <v>8944.25</v>
      </c>
      <c r="F31" s="16">
        <v>3112</v>
      </c>
      <c r="G31" s="14">
        <f t="shared" si="1"/>
        <v>34.793302960002237</v>
      </c>
    </row>
    <row r="32" spans="1:7" ht="20.25" customHeight="1" x14ac:dyDescent="0.25">
      <c r="A32" s="9" t="s">
        <v>26</v>
      </c>
      <c r="B32" s="12" t="s">
        <v>66</v>
      </c>
      <c r="C32" s="18">
        <v>39247</v>
      </c>
      <c r="D32" s="16">
        <v>39872</v>
      </c>
      <c r="E32" s="22">
        <f t="shared" si="0"/>
        <v>9968</v>
      </c>
      <c r="F32" s="16">
        <v>6675.5681599999998</v>
      </c>
      <c r="G32" s="14">
        <f t="shared" si="1"/>
        <v>66.969985553772077</v>
      </c>
    </row>
    <row r="33" spans="1:7" s="15" customFormat="1" ht="15.75" x14ac:dyDescent="0.25">
      <c r="A33" s="11" t="s">
        <v>27</v>
      </c>
      <c r="B33" s="12" t="s">
        <v>67</v>
      </c>
      <c r="C33" s="18">
        <v>92016.8</v>
      </c>
      <c r="D33" s="14">
        <f>SUM(D34:D35)</f>
        <v>97895.3</v>
      </c>
      <c r="E33" s="14">
        <f t="shared" si="0"/>
        <v>24473.825000000001</v>
      </c>
      <c r="F33" s="14">
        <f>SUM(F34:F35)</f>
        <v>26785.65</v>
      </c>
      <c r="G33" s="14">
        <f t="shared" si="1"/>
        <v>109.44611232612802</v>
      </c>
    </row>
    <row r="34" spans="1:7" ht="15.75" x14ac:dyDescent="0.25">
      <c r="A34" s="9" t="s">
        <v>28</v>
      </c>
      <c r="B34" s="12" t="s">
        <v>68</v>
      </c>
      <c r="C34" s="18">
        <v>92016.8</v>
      </c>
      <c r="D34" s="16">
        <v>97895.3</v>
      </c>
      <c r="E34" s="22">
        <f t="shared" si="0"/>
        <v>24473.825000000001</v>
      </c>
      <c r="F34" s="16">
        <v>26785.65</v>
      </c>
      <c r="G34" s="14">
        <f t="shared" si="1"/>
        <v>109.44611232612802</v>
      </c>
    </row>
    <row r="35" spans="1:7" ht="18.75" customHeight="1" x14ac:dyDescent="0.25">
      <c r="A35" s="9" t="s">
        <v>29</v>
      </c>
      <c r="B35" s="12" t="s">
        <v>69</v>
      </c>
      <c r="C35" s="18">
        <v>0</v>
      </c>
      <c r="D35" s="16">
        <v>0</v>
      </c>
      <c r="E35" s="22">
        <f t="shared" si="0"/>
        <v>0</v>
      </c>
      <c r="F35" s="16">
        <v>0</v>
      </c>
      <c r="G35" s="14" t="e">
        <f t="shared" si="1"/>
        <v>#DIV/0!</v>
      </c>
    </row>
    <row r="36" spans="1:7" s="15" customFormat="1" ht="15.75" x14ac:dyDescent="0.25">
      <c r="A36" s="11" t="s">
        <v>30</v>
      </c>
      <c r="B36" s="12" t="s">
        <v>70</v>
      </c>
      <c r="C36" s="18">
        <v>115207</v>
      </c>
      <c r="D36" s="14">
        <f>SUM(D37:D39)</f>
        <v>112656.538</v>
      </c>
      <c r="E36" s="14">
        <f t="shared" si="0"/>
        <v>28164.1345</v>
      </c>
      <c r="F36" s="14">
        <f>SUM(F37:F39)</f>
        <v>14820.107919999999</v>
      </c>
      <c r="G36" s="14">
        <f t="shared" si="1"/>
        <v>52.620498314975727</v>
      </c>
    </row>
    <row r="37" spans="1:7" ht="15.75" x14ac:dyDescent="0.25">
      <c r="A37" s="9" t="s">
        <v>31</v>
      </c>
      <c r="B37" s="12" t="s">
        <v>71</v>
      </c>
      <c r="C37" s="18">
        <v>578</v>
      </c>
      <c r="D37" s="16">
        <v>578</v>
      </c>
      <c r="E37" s="22">
        <f t="shared" si="0"/>
        <v>144.5</v>
      </c>
      <c r="F37" s="16">
        <v>136.47050999999999</v>
      </c>
      <c r="G37" s="14">
        <f t="shared" si="1"/>
        <v>94.443259515570929</v>
      </c>
    </row>
    <row r="38" spans="1:7" ht="18.75" customHeight="1" x14ac:dyDescent="0.25">
      <c r="A38" s="9" t="s">
        <v>32</v>
      </c>
      <c r="B38" s="12" t="s">
        <v>72</v>
      </c>
      <c r="C38" s="18">
        <v>10639</v>
      </c>
      <c r="D38" s="16">
        <v>8100.6</v>
      </c>
      <c r="E38" s="22">
        <f t="shared" si="0"/>
        <v>2025.15</v>
      </c>
      <c r="F38" s="16"/>
      <c r="G38" s="14">
        <f t="shared" si="1"/>
        <v>0</v>
      </c>
    </row>
    <row r="39" spans="1:7" ht="15.75" x14ac:dyDescent="0.25">
      <c r="A39" s="9" t="s">
        <v>33</v>
      </c>
      <c r="B39" s="12" t="s">
        <v>73</v>
      </c>
      <c r="C39" s="13">
        <v>103990</v>
      </c>
      <c r="D39" s="16">
        <v>103977.93799999999</v>
      </c>
      <c r="E39" s="22">
        <f t="shared" si="0"/>
        <v>25994.484499999999</v>
      </c>
      <c r="F39" s="16">
        <v>14683.637409999999</v>
      </c>
      <c r="G39" s="14">
        <f t="shared" si="1"/>
        <v>56.487511456516856</v>
      </c>
    </row>
    <row r="40" spans="1:7" s="15" customFormat="1" ht="16.5" customHeight="1" x14ac:dyDescent="0.25">
      <c r="A40" s="11" t="s">
        <v>34</v>
      </c>
      <c r="B40" s="23" t="s">
        <v>74</v>
      </c>
      <c r="C40" s="13">
        <v>49246.1</v>
      </c>
      <c r="D40" s="14">
        <f>D41+D42</f>
        <v>57416.1</v>
      </c>
      <c r="E40" s="14">
        <f t="shared" si="0"/>
        <v>14354.025</v>
      </c>
      <c r="F40" s="14">
        <f>F41+F42</f>
        <v>12485.25</v>
      </c>
      <c r="G40" s="14">
        <f t="shared" si="1"/>
        <v>86.980829418926049</v>
      </c>
    </row>
    <row r="41" spans="1:7" ht="15.75" x14ac:dyDescent="0.25">
      <c r="A41" s="9" t="s">
        <v>35</v>
      </c>
      <c r="B41" s="12" t="s">
        <v>75</v>
      </c>
      <c r="C41" s="18">
        <v>48901</v>
      </c>
      <c r="D41" s="16">
        <v>57071</v>
      </c>
      <c r="E41" s="22">
        <f t="shared" si="0"/>
        <v>14267.75</v>
      </c>
      <c r="F41" s="16">
        <v>12485.25</v>
      </c>
      <c r="G41" s="14">
        <f t="shared" si="1"/>
        <v>87.506789788158613</v>
      </c>
    </row>
    <row r="42" spans="1:7" ht="15.75" x14ac:dyDescent="0.25">
      <c r="A42" s="9" t="s">
        <v>96</v>
      </c>
      <c r="B42" s="12" t="s">
        <v>97</v>
      </c>
      <c r="C42" s="18">
        <v>345.1</v>
      </c>
      <c r="D42" s="16">
        <v>345.1</v>
      </c>
      <c r="E42" s="22">
        <f t="shared" si="0"/>
        <v>86.275000000000006</v>
      </c>
      <c r="F42" s="16"/>
      <c r="G42" s="14"/>
    </row>
    <row r="43" spans="1:7" s="15" customFormat="1" ht="15.75" x14ac:dyDescent="0.25">
      <c r="A43" s="11" t="s">
        <v>36</v>
      </c>
      <c r="B43" s="12" t="s">
        <v>76</v>
      </c>
      <c r="C43" s="13">
        <v>4507</v>
      </c>
      <c r="D43" s="14">
        <f>SUM(D44:D45)</f>
        <v>4507</v>
      </c>
      <c r="E43" s="14">
        <f t="shared" si="0"/>
        <v>1126.75</v>
      </c>
      <c r="F43" s="14">
        <f>SUM(F44:F45)</f>
        <v>583.33331999999996</v>
      </c>
      <c r="G43" s="14">
        <f t="shared" si="1"/>
        <v>51.77131750610161</v>
      </c>
    </row>
    <row r="44" spans="1:7" ht="15.75" x14ac:dyDescent="0.25">
      <c r="A44" s="9" t="s">
        <v>37</v>
      </c>
      <c r="B44" s="12" t="s">
        <v>77</v>
      </c>
      <c r="C44" s="18">
        <v>3500</v>
      </c>
      <c r="D44" s="16">
        <v>3500</v>
      </c>
      <c r="E44" s="22">
        <f t="shared" si="0"/>
        <v>875</v>
      </c>
      <c r="F44" s="16">
        <v>583.33331999999996</v>
      </c>
      <c r="G44" s="14">
        <f t="shared" si="1"/>
        <v>66.666665142857141</v>
      </c>
    </row>
    <row r="45" spans="1:7" ht="17.25" customHeight="1" x14ac:dyDescent="0.25">
      <c r="A45" s="9" t="s">
        <v>38</v>
      </c>
      <c r="B45" s="12" t="s">
        <v>78</v>
      </c>
      <c r="C45" s="18">
        <v>1007</v>
      </c>
      <c r="D45" s="16">
        <v>1007</v>
      </c>
      <c r="E45" s="22">
        <f t="shared" si="0"/>
        <v>251.75</v>
      </c>
      <c r="F45" s="16"/>
      <c r="G45" s="14">
        <f t="shared" si="1"/>
        <v>0</v>
      </c>
    </row>
    <row r="46" spans="1:7" s="15" customFormat="1" ht="42.75" x14ac:dyDescent="0.25">
      <c r="A46" s="11" t="s">
        <v>39</v>
      </c>
      <c r="B46" s="12" t="s">
        <v>79</v>
      </c>
      <c r="C46" s="13">
        <v>66395</v>
      </c>
      <c r="D46" s="14">
        <f>SUM(D47:D48)</f>
        <v>67862</v>
      </c>
      <c r="E46" s="14">
        <f t="shared" si="0"/>
        <v>16965.5</v>
      </c>
      <c r="F46" s="14">
        <f>SUM(F47:F48)</f>
        <v>17025.599999999999</v>
      </c>
      <c r="G46" s="14">
        <f t="shared" si="1"/>
        <v>100.35424832748814</v>
      </c>
    </row>
    <row r="47" spans="1:7" ht="49.5" customHeight="1" x14ac:dyDescent="0.25">
      <c r="A47" s="9" t="s">
        <v>40</v>
      </c>
      <c r="B47" s="12" t="s">
        <v>80</v>
      </c>
      <c r="C47" s="18">
        <v>66395</v>
      </c>
      <c r="D47" s="16">
        <v>66395</v>
      </c>
      <c r="E47" s="22">
        <f t="shared" si="0"/>
        <v>16598.75</v>
      </c>
      <c r="F47" s="16">
        <v>17025.599999999999</v>
      </c>
      <c r="G47" s="14">
        <f t="shared" si="1"/>
        <v>102.5715791851796</v>
      </c>
    </row>
    <row r="48" spans="1:7" ht="15.75" x14ac:dyDescent="0.25">
      <c r="A48" s="9" t="s">
        <v>41</v>
      </c>
      <c r="B48" s="12" t="s">
        <v>81</v>
      </c>
      <c r="C48" s="18">
        <v>0</v>
      </c>
      <c r="D48" s="16">
        <v>1467</v>
      </c>
      <c r="E48" s="22">
        <f t="shared" si="0"/>
        <v>366.75</v>
      </c>
      <c r="F48" s="16"/>
      <c r="G48" s="14">
        <f t="shared" si="1"/>
        <v>0</v>
      </c>
    </row>
    <row r="49" spans="1:7" s="15" customFormat="1" ht="15.75" x14ac:dyDescent="0.25">
      <c r="A49" s="11" t="s">
        <v>42</v>
      </c>
      <c r="B49" s="19"/>
      <c r="C49" s="18"/>
      <c r="D49" s="14">
        <f>D46+D43+D40+D36+D33+D27+D21+D16+D14+D12+D5+D25</f>
        <v>2022200.1419899999</v>
      </c>
      <c r="E49" s="14">
        <f>E46+E43+E40+E36+E33+E27+E21+E16+E14+E12+E5+E25</f>
        <v>505550.03549749998</v>
      </c>
      <c r="F49" s="14">
        <f>F46+F43+F40+F36+F33+F27+F21+F16+F14+F12+F5+F25</f>
        <v>354282.20685999992</v>
      </c>
      <c r="G49" s="14">
        <f t="shared" si="1"/>
        <v>70.078564332679576</v>
      </c>
    </row>
    <row r="50" spans="1:7" ht="15.75" x14ac:dyDescent="0.25">
      <c r="C50" s="24"/>
    </row>
    <row r="51" spans="1:7" ht="15.75" x14ac:dyDescent="0.25">
      <c r="C51" s="25"/>
    </row>
  </sheetData>
  <mergeCells count="2">
    <mergeCell ref="A1:G1"/>
    <mergeCell ref="F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2020-04-05T17:33:26Z</dcterms:modified>
</cp:coreProperties>
</file>