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52511"/>
</workbook>
</file>

<file path=xl/calcChain.xml><?xml version="1.0" encoding="utf-8"?>
<calcChain xmlns="http://schemas.openxmlformats.org/spreadsheetml/2006/main">
  <c r="D24" i="3" l="1"/>
  <c r="D25" i="3"/>
  <c r="D26" i="3"/>
  <c r="D27" i="3"/>
  <c r="D28" i="3"/>
  <c r="D29" i="3"/>
  <c r="D31" i="3"/>
  <c r="C23" i="3"/>
  <c r="B23" i="3"/>
  <c r="C60" i="3"/>
  <c r="B60" i="3"/>
  <c r="D60" i="3" s="1"/>
  <c r="C45" i="3"/>
  <c r="D45" i="3"/>
  <c r="B45" i="3"/>
  <c r="D23" i="3" l="1"/>
  <c r="D18" i="3"/>
  <c r="D19" i="3" l="1"/>
  <c r="D17" i="3"/>
  <c r="D16" i="3"/>
  <c r="D15" i="3"/>
  <c r="D14" i="3"/>
  <c r="D13" i="3"/>
  <c r="D11" i="3"/>
  <c r="D10" i="3"/>
  <c r="D8" i="3"/>
  <c r="D7" i="3"/>
  <c r="D6" i="3"/>
  <c r="D33" i="3"/>
  <c r="D39" i="3"/>
  <c r="D38" i="3"/>
  <c r="D37" i="3"/>
  <c r="D36" i="3"/>
  <c r="D44" i="3"/>
  <c r="D43" i="3"/>
  <c r="D42" i="3"/>
  <c r="D41" i="3"/>
  <c r="D53" i="3"/>
  <c r="D52" i="3"/>
  <c r="D50" i="3"/>
  <c r="D49" i="3"/>
  <c r="D48" i="3"/>
  <c r="D55" i="3"/>
  <c r="D59" i="3"/>
  <c r="D58" i="3"/>
  <c r="D57" i="3"/>
  <c r="D65" i="3"/>
  <c r="D64" i="3"/>
  <c r="D61" i="3"/>
  <c r="C5" i="3"/>
  <c r="C20" i="3" s="1"/>
  <c r="B5" i="3"/>
  <c r="C47" i="3"/>
  <c r="B47" i="3"/>
  <c r="C34" i="3"/>
  <c r="B34" i="3"/>
  <c r="D34" i="3" l="1"/>
  <c r="D47" i="3"/>
  <c r="D5" i="3"/>
  <c r="B20" i="3"/>
  <c r="C66" i="3"/>
  <c r="B66" i="3"/>
  <c r="D67" i="3"/>
  <c r="B40" i="3"/>
  <c r="C30" i="3"/>
  <c r="D30" i="3" s="1"/>
  <c r="B30" i="3"/>
  <c r="C63" i="3"/>
  <c r="B63" i="3"/>
  <c r="D63" i="3" s="1"/>
  <c r="C56" i="3"/>
  <c r="B56" i="3"/>
  <c r="C54" i="3"/>
  <c r="B54" i="3"/>
  <c r="C40" i="3"/>
  <c r="C32" i="3"/>
  <c r="B32" i="3"/>
  <c r="B69" i="3" l="1"/>
  <c r="B70" i="3" s="1"/>
  <c r="C69" i="3"/>
  <c r="D69" i="3" s="1"/>
  <c r="D32" i="3"/>
  <c r="D40" i="3"/>
  <c r="D66" i="3"/>
  <c r="D56" i="3"/>
  <c r="D54" i="3"/>
  <c r="D20" i="3"/>
  <c r="C70" i="3" l="1"/>
</calcChain>
</file>

<file path=xl/sharedStrings.xml><?xml version="1.0" encoding="utf-8"?>
<sst xmlns="http://schemas.openxmlformats.org/spreadsheetml/2006/main" count="72" uniqueCount="72">
  <si>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</si>
  <si>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</si>
  <si>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</si>
  <si>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</si>
  <si>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</si>
  <si>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</si>
  <si>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</si>
  <si>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</si>
  <si>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</si>
  <si>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</si>
  <si>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</si>
  <si>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</si>
  <si>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</si>
  <si>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</si>
  <si>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</si>
  <si>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</si>
  <si>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</si>
  <si>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</si>
  <si>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</si>
  <si>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</si>
  <si>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</si>
  <si>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</si>
  <si>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</si>
  <si>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</si>
  <si>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</si>
  <si>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</si>
  <si>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</si>
  <si>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</si>
  <si>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</si>
  <si>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</si>
  <si>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</si>
  <si>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</si>
  <si>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</si>
  <si>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</si>
  <si>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</si>
  <si>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</si>
  <si>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</si>
  <si>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</si>
  <si>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</si>
  <si>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</si>
  <si>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</si>
  <si>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</si>
  <si>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</si>
  <si>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</si>
  <si>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</si>
  <si>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</si>
  <si>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</si>
  <si>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</si>
  <si>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</si>
  <si>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</si>
  <si>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</si>
  <si>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</si>
  <si>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</si>
  <si>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</si>
  <si>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</si>
  <si>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</si>
  <si>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</si>
  <si>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</si>
  <si>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</si>
  <si>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</si>
  <si>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</si>
  <si>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</si>
  <si>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</si>
  <si>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</si>
  <si>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</si>
  <si>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Отчет за текущий период 2020 года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</si>
  <si>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</si>
  <si>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</si>
  <si>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</si>
  <si>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 xml:space="preserve">1102 - Массовый спорт </t>
  </si>
  <si>
    <t>Отчет об исполнении  бюджета муниципального  района Мелеузовский район Республики Башкортостан за январь-март 2020 года</t>
  </si>
  <si>
    <t>План на 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</si>
</sst>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2" fontId="2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zoomScale="120" zoomScaleNormal="120" workbookViewId="0">
      <selection activeCell="C71" sqref="C71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20" t="s">
        <v>70</v>
      </c>
      <c r="B1" s="20"/>
      <c r="C1" s="20"/>
      <c r="D1" s="20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71</v>
      </c>
      <c r="C3" s="10" t="s">
        <v>65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635207</v>
      </c>
      <c r="C5" s="13">
        <f>SUM(C6:C18)</f>
        <v>138521.62815000003</v>
      </c>
      <c r="D5" s="17">
        <f>C5/B5*100</f>
        <v>21.807320786767153</v>
      </c>
    </row>
    <row r="6" spans="1:4" ht="15.75" x14ac:dyDescent="0.25">
      <c r="A6" s="7" t="s">
        <v>4</v>
      </c>
      <c r="B6" s="14">
        <v>374530</v>
      </c>
      <c r="C6" s="14">
        <v>74542.890629999994</v>
      </c>
      <c r="D6" s="16">
        <f t="shared" ref="D6:D19" si="0">C6/B6*100</f>
        <v>19.903049323151681</v>
      </c>
    </row>
    <row r="7" spans="1:4" ht="31.5" x14ac:dyDescent="0.25">
      <c r="A7" s="7" t="s">
        <v>62</v>
      </c>
      <c r="B7" s="14">
        <v>20298</v>
      </c>
      <c r="C7" s="14">
        <v>4921.4817000000003</v>
      </c>
      <c r="D7" s="16">
        <f t="shared" si="0"/>
        <v>24.246140999113212</v>
      </c>
    </row>
    <row r="8" spans="1:4" ht="15.75" x14ac:dyDescent="0.25">
      <c r="A8" s="7" t="s">
        <v>5</v>
      </c>
      <c r="B8" s="14">
        <v>136746</v>
      </c>
      <c r="C8" s="14">
        <v>30853.048630000001</v>
      </c>
      <c r="D8" s="16">
        <f t="shared" si="0"/>
        <v>22.562304294092698</v>
      </c>
    </row>
    <row r="9" spans="1:4" ht="15.75" x14ac:dyDescent="0.25">
      <c r="A9" s="7" t="s">
        <v>6</v>
      </c>
      <c r="B9" s="14">
        <v>11637</v>
      </c>
      <c r="C9" s="14">
        <v>2402.66581</v>
      </c>
      <c r="D9" s="16"/>
    </row>
    <row r="10" spans="1:4" ht="15.75" x14ac:dyDescent="0.25">
      <c r="A10" s="7" t="s">
        <v>29</v>
      </c>
      <c r="B10" s="14">
        <v>1176</v>
      </c>
      <c r="C10" s="14">
        <v>70.156000000000006</v>
      </c>
      <c r="D10" s="16">
        <f t="shared" si="0"/>
        <v>5.9656462585034022</v>
      </c>
    </row>
    <row r="11" spans="1:4" ht="15.75" x14ac:dyDescent="0.25">
      <c r="A11" s="7" t="s">
        <v>7</v>
      </c>
      <c r="B11" s="14">
        <v>10917</v>
      </c>
      <c r="C11" s="14">
        <v>2444.9185000000002</v>
      </c>
      <c r="D11" s="16">
        <f t="shared" si="0"/>
        <v>22.395516167445269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56527</v>
      </c>
      <c r="C13" s="14">
        <v>15361.95046</v>
      </c>
      <c r="D13" s="16">
        <f t="shared" si="0"/>
        <v>27.176305942293062</v>
      </c>
    </row>
    <row r="14" spans="1:4" ht="15.75" x14ac:dyDescent="0.25">
      <c r="A14" s="7" t="s">
        <v>10</v>
      </c>
      <c r="B14" s="14">
        <v>2270</v>
      </c>
      <c r="C14" s="14">
        <v>2658.75776</v>
      </c>
      <c r="D14" s="16">
        <f t="shared" si="0"/>
        <v>117.12589251101322</v>
      </c>
    </row>
    <row r="15" spans="1:4" ht="15.75" x14ac:dyDescent="0.25">
      <c r="A15" s="7" t="s">
        <v>30</v>
      </c>
      <c r="B15" s="14">
        <v>525</v>
      </c>
      <c r="C15" s="14">
        <v>254.91126</v>
      </c>
      <c r="D15" s="16">
        <f t="shared" si="0"/>
        <v>48.55452571428571</v>
      </c>
    </row>
    <row r="16" spans="1:4" ht="15.75" x14ac:dyDescent="0.25">
      <c r="A16" s="7" t="s">
        <v>11</v>
      </c>
      <c r="B16" s="14">
        <v>18850</v>
      </c>
      <c r="C16" s="14">
        <v>4267.2922099999996</v>
      </c>
      <c r="D16" s="16">
        <f t="shared" si="0"/>
        <v>22.638154960212201</v>
      </c>
    </row>
    <row r="17" spans="1:4" ht="15.75" x14ac:dyDescent="0.25">
      <c r="A17" s="7" t="s">
        <v>12</v>
      </c>
      <c r="B17" s="14">
        <v>30</v>
      </c>
      <c r="C17" s="14">
        <v>548.89171999999996</v>
      </c>
      <c r="D17" s="16">
        <f t="shared" si="0"/>
        <v>1829.6390666666664</v>
      </c>
    </row>
    <row r="18" spans="1:4" ht="15.75" x14ac:dyDescent="0.25">
      <c r="A18" s="7" t="s">
        <v>13</v>
      </c>
      <c r="B18" s="14">
        <v>1701</v>
      </c>
      <c r="C18" s="14">
        <v>194.66346999999999</v>
      </c>
      <c r="D18" s="16">
        <f t="shared" si="0"/>
        <v>11.444060552616108</v>
      </c>
    </row>
    <row r="19" spans="1:4" s="6" customFormat="1" ht="15.75" x14ac:dyDescent="0.25">
      <c r="A19" s="5" t="s">
        <v>14</v>
      </c>
      <c r="B19" s="14">
        <v>1191410.3936999999</v>
      </c>
      <c r="C19" s="14">
        <v>241905.30317999999</v>
      </c>
      <c r="D19" s="16">
        <f t="shared" si="0"/>
        <v>20.304112206772668</v>
      </c>
    </row>
    <row r="20" spans="1:4" s="6" customFormat="1" ht="15.75" x14ac:dyDescent="0.25">
      <c r="A20" s="5" t="s">
        <v>15</v>
      </c>
      <c r="B20" s="15">
        <f>B19+B5</f>
        <v>1826617.3936999999</v>
      </c>
      <c r="C20" s="15">
        <f>C19+C5</f>
        <v>380426.93133000005</v>
      </c>
      <c r="D20" s="17">
        <f>C20/B20*100</f>
        <v>20.826853649926463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B24+B25+B27+B28+B29+B26</f>
        <v>143651.20000000001</v>
      </c>
      <c r="C23" s="11">
        <f t="shared" ref="C23" si="1">C24+C25+C27+C28+C29+C26</f>
        <v>16807.971235000001</v>
      </c>
      <c r="D23" s="17">
        <f t="shared" ref="D23:D31" si="2">C23/B23*100</f>
        <v>11.700543563158538</v>
      </c>
    </row>
    <row r="24" spans="1:4" ht="47.25" x14ac:dyDescent="0.25">
      <c r="A24" s="7" t="s">
        <v>31</v>
      </c>
      <c r="B24" s="12">
        <v>4747</v>
      </c>
      <c r="C24" s="12">
        <v>850.64946999999995</v>
      </c>
      <c r="D24" s="18">
        <f t="shared" si="2"/>
        <v>17.919727617442593</v>
      </c>
    </row>
    <row r="25" spans="1:4" ht="47.25" x14ac:dyDescent="0.25">
      <c r="A25" s="7" t="s">
        <v>32</v>
      </c>
      <c r="B25" s="12">
        <v>102039</v>
      </c>
      <c r="C25" s="12">
        <v>11999.870555</v>
      </c>
      <c r="D25" s="18">
        <f t="shared" si="2"/>
        <v>11.760082473368024</v>
      </c>
    </row>
    <row r="26" spans="1:4" ht="15.75" x14ac:dyDescent="0.25">
      <c r="A26" s="7" t="s">
        <v>66</v>
      </c>
      <c r="B26" s="12">
        <v>31</v>
      </c>
      <c r="C26" s="12"/>
      <c r="D26" s="18">
        <f t="shared" si="2"/>
        <v>0</v>
      </c>
    </row>
    <row r="27" spans="1:4" ht="15.75" x14ac:dyDescent="0.25">
      <c r="A27" s="7" t="s">
        <v>33</v>
      </c>
      <c r="B27" s="12">
        <v>2600</v>
      </c>
      <c r="C27" s="12"/>
      <c r="D27" s="18">
        <f t="shared" si="2"/>
        <v>0</v>
      </c>
    </row>
    <row r="28" spans="1:4" ht="15.75" x14ac:dyDescent="0.25">
      <c r="A28" s="7" t="s">
        <v>34</v>
      </c>
      <c r="B28" s="12">
        <v>800</v>
      </c>
      <c r="C28" s="12"/>
      <c r="D28" s="18">
        <f t="shared" si="2"/>
        <v>0</v>
      </c>
    </row>
    <row r="29" spans="1:4" ht="15.75" x14ac:dyDescent="0.25">
      <c r="A29" s="7" t="s">
        <v>35</v>
      </c>
      <c r="B29" s="12">
        <v>33434.199999999997</v>
      </c>
      <c r="C29" s="12">
        <v>3957.4512100000002</v>
      </c>
      <c r="D29" s="18">
        <f t="shared" si="2"/>
        <v>11.83653627124322</v>
      </c>
    </row>
    <row r="30" spans="1:4" s="6" customFormat="1" ht="15.75" x14ac:dyDescent="0.25">
      <c r="A30" s="5" t="s">
        <v>18</v>
      </c>
      <c r="B30" s="11">
        <f>B31</f>
        <v>2021.2</v>
      </c>
      <c r="C30" s="11">
        <f>C31</f>
        <v>505.3</v>
      </c>
      <c r="D30" s="17">
        <f t="shared" si="2"/>
        <v>25</v>
      </c>
    </row>
    <row r="31" spans="1:4" ht="15.75" x14ac:dyDescent="0.25">
      <c r="A31" s="7" t="s">
        <v>36</v>
      </c>
      <c r="B31" s="12">
        <v>2021.2</v>
      </c>
      <c r="C31" s="12">
        <v>505.3</v>
      </c>
      <c r="D31" s="17">
        <f t="shared" si="2"/>
        <v>25</v>
      </c>
    </row>
    <row r="32" spans="1:4" s="6" customFormat="1" ht="15.75" x14ac:dyDescent="0.25">
      <c r="A32" s="5" t="s">
        <v>19</v>
      </c>
      <c r="B32" s="11">
        <f>B33</f>
        <v>4498</v>
      </c>
      <c r="C32" s="11">
        <f>C33</f>
        <v>613.23820999999998</v>
      </c>
      <c r="D32" s="17">
        <f>C32/B32*100</f>
        <v>13.633575144508669</v>
      </c>
    </row>
    <row r="33" spans="1:4" ht="31.5" x14ac:dyDescent="0.25">
      <c r="A33" s="7" t="s">
        <v>37</v>
      </c>
      <c r="B33" s="12">
        <v>4498</v>
      </c>
      <c r="C33" s="12">
        <v>613.23820999999998</v>
      </c>
      <c r="D33" s="16">
        <f t="shared" ref="D33:D67" si="3">C33/B33*100</f>
        <v>13.633575144508669</v>
      </c>
    </row>
    <row r="34" spans="1:4" s="6" customFormat="1" ht="15.75" x14ac:dyDescent="0.25">
      <c r="A34" s="5" t="s">
        <v>20</v>
      </c>
      <c r="B34" s="11">
        <f>SUM(B35:B39)</f>
        <v>152649.27090999999</v>
      </c>
      <c r="C34" s="11">
        <f>SUM(C35:C39)</f>
        <v>5152.5214999999998</v>
      </c>
      <c r="D34" s="17">
        <f>C34/B34*100</f>
        <v>3.3753986961640052</v>
      </c>
    </row>
    <row r="35" spans="1:4" ht="15.75" x14ac:dyDescent="0.25">
      <c r="A35" s="7" t="s">
        <v>63</v>
      </c>
      <c r="B35" s="12"/>
      <c r="C35" s="12"/>
      <c r="D35" s="16"/>
    </row>
    <row r="36" spans="1:4" ht="15.75" x14ac:dyDescent="0.25">
      <c r="A36" s="7" t="s">
        <v>38</v>
      </c>
      <c r="B36" s="12">
        <v>15732.8</v>
      </c>
      <c r="C36" s="12">
        <v>706</v>
      </c>
      <c r="D36" s="16">
        <f t="shared" si="3"/>
        <v>4.4874402522119397</v>
      </c>
    </row>
    <row r="37" spans="1:4" ht="15.75" x14ac:dyDescent="0.25">
      <c r="A37" s="7" t="s">
        <v>39</v>
      </c>
      <c r="B37" s="12">
        <v>422</v>
      </c>
      <c r="C37" s="12"/>
      <c r="D37" s="16">
        <f t="shared" si="3"/>
        <v>0</v>
      </c>
    </row>
    <row r="38" spans="1:4" ht="15.75" x14ac:dyDescent="0.25">
      <c r="A38" s="7" t="s">
        <v>40</v>
      </c>
      <c r="B38" s="12">
        <v>110476.37552</v>
      </c>
      <c r="C38" s="12">
        <v>3710.0432099999998</v>
      </c>
      <c r="D38" s="16">
        <f t="shared" si="3"/>
        <v>3.3582231427644502</v>
      </c>
    </row>
    <row r="39" spans="1:4" ht="15.75" x14ac:dyDescent="0.25">
      <c r="A39" s="7" t="s">
        <v>41</v>
      </c>
      <c r="B39" s="12">
        <v>26018.095389999999</v>
      </c>
      <c r="C39" s="12">
        <v>736.47829000000002</v>
      </c>
      <c r="D39" s="16">
        <f t="shared" si="3"/>
        <v>2.8306387495337724</v>
      </c>
    </row>
    <row r="40" spans="1:4" s="6" customFormat="1" ht="15.75" x14ac:dyDescent="0.25">
      <c r="A40" s="5" t="s">
        <v>21</v>
      </c>
      <c r="B40" s="11">
        <f>B41+B42+B43+B44</f>
        <v>192382.66988</v>
      </c>
      <c r="C40" s="11">
        <f>C41+C42+C43+C44</f>
        <v>8425.4759799999993</v>
      </c>
      <c r="D40" s="17">
        <f>C40/B40*100</f>
        <v>4.3795399997595661</v>
      </c>
    </row>
    <row r="41" spans="1:4" ht="15.75" x14ac:dyDescent="0.25">
      <c r="A41" s="7" t="s">
        <v>42</v>
      </c>
      <c r="B41" s="12">
        <v>3884</v>
      </c>
      <c r="C41" s="12">
        <v>266.72597999999999</v>
      </c>
      <c r="D41" s="16">
        <f t="shared" si="3"/>
        <v>6.8673012358393404</v>
      </c>
    </row>
    <row r="42" spans="1:4" ht="15.75" x14ac:dyDescent="0.25">
      <c r="A42" s="7" t="s">
        <v>43</v>
      </c>
      <c r="B42" s="12">
        <v>71007.514179999998</v>
      </c>
      <c r="C42" s="12">
        <v>570</v>
      </c>
      <c r="D42" s="16">
        <f t="shared" si="3"/>
        <v>0.8027319454601417</v>
      </c>
    </row>
    <row r="43" spans="1:4" ht="15.75" x14ac:dyDescent="0.25">
      <c r="A43" s="7" t="s">
        <v>44</v>
      </c>
      <c r="B43" s="12">
        <v>117491.1557</v>
      </c>
      <c r="C43" s="12">
        <v>7588.75</v>
      </c>
      <c r="D43" s="16">
        <f t="shared" si="3"/>
        <v>6.458996811110608</v>
      </c>
    </row>
    <row r="44" spans="1:4" ht="15.75" x14ac:dyDescent="0.25">
      <c r="A44" s="7" t="s">
        <v>45</v>
      </c>
      <c r="B44" s="12">
        <v>0</v>
      </c>
      <c r="C44" s="12"/>
      <c r="D44" s="16" t="e">
        <f t="shared" si="3"/>
        <v>#DIV/0!</v>
      </c>
    </row>
    <row r="45" spans="1:4" s="6" customFormat="1" ht="15.75" x14ac:dyDescent="0.25">
      <c r="A45" s="5" t="s">
        <v>67</v>
      </c>
      <c r="B45" s="11">
        <f>B46</f>
        <v>8365</v>
      </c>
      <c r="C45" s="11">
        <f t="shared" ref="C45:D45" si="4">C46</f>
        <v>841.25</v>
      </c>
      <c r="D45" s="11">
        <f t="shared" si="4"/>
        <v>0</v>
      </c>
    </row>
    <row r="46" spans="1:4" ht="15.75" x14ac:dyDescent="0.25">
      <c r="A46" s="7" t="s">
        <v>68</v>
      </c>
      <c r="B46" s="12">
        <v>8365</v>
      </c>
      <c r="C46" s="12">
        <v>841.25</v>
      </c>
      <c r="D46" s="16"/>
    </row>
    <row r="47" spans="1:4" s="6" customFormat="1" ht="15.75" x14ac:dyDescent="0.25">
      <c r="A47" s="5" t="s">
        <v>22</v>
      </c>
      <c r="B47" s="11">
        <f>SUM(B48:B53)</f>
        <v>1178295.8632</v>
      </c>
      <c r="C47" s="11">
        <f>SUM(C48:C53)</f>
        <v>250236.50869999998</v>
      </c>
      <c r="D47" s="17">
        <f>C47/B47*100</f>
        <v>21.237154140591738</v>
      </c>
    </row>
    <row r="48" spans="1:4" ht="15.75" x14ac:dyDescent="0.25">
      <c r="A48" s="7" t="s">
        <v>46</v>
      </c>
      <c r="B48" s="12">
        <v>397017.27</v>
      </c>
      <c r="C48" s="12">
        <v>84153.575939999995</v>
      </c>
      <c r="D48" s="16">
        <f t="shared" si="3"/>
        <v>21.196452219824089</v>
      </c>
    </row>
    <row r="49" spans="1:4" ht="15.75" x14ac:dyDescent="0.25">
      <c r="A49" s="7" t="s">
        <v>47</v>
      </c>
      <c r="B49" s="12">
        <v>598968.29319999996</v>
      </c>
      <c r="C49" s="12">
        <v>122869.1406</v>
      </c>
      <c r="D49" s="16">
        <f t="shared" si="3"/>
        <v>20.513463232514226</v>
      </c>
    </row>
    <row r="50" spans="1:4" ht="15.75" x14ac:dyDescent="0.25">
      <c r="A50" s="7" t="s">
        <v>64</v>
      </c>
      <c r="B50" s="12">
        <v>106661.3</v>
      </c>
      <c r="C50" s="12">
        <v>33426.224000000002</v>
      </c>
      <c r="D50" s="16">
        <f t="shared" si="3"/>
        <v>31.33866172641811</v>
      </c>
    </row>
    <row r="51" spans="1:4" ht="15.75" customHeight="1" x14ac:dyDescent="0.25">
      <c r="A51" s="7" t="s">
        <v>48</v>
      </c>
      <c r="B51" s="12"/>
      <c r="C51" s="12"/>
      <c r="D51" s="16"/>
    </row>
    <row r="52" spans="1:4" ht="15.75" x14ac:dyDescent="0.25">
      <c r="A52" s="7" t="s">
        <v>50</v>
      </c>
      <c r="B52" s="12">
        <v>35777</v>
      </c>
      <c r="C52" s="12">
        <v>3112</v>
      </c>
      <c r="D52" s="16">
        <f t="shared" si="3"/>
        <v>8.6983257400005591</v>
      </c>
    </row>
    <row r="53" spans="1:4" ht="15.75" x14ac:dyDescent="0.25">
      <c r="A53" s="8" t="s">
        <v>49</v>
      </c>
      <c r="B53" s="12">
        <v>39872</v>
      </c>
      <c r="C53" s="12">
        <v>6675.5681599999998</v>
      </c>
      <c r="D53" s="16">
        <f t="shared" si="3"/>
        <v>16.742496388443019</v>
      </c>
    </row>
    <row r="54" spans="1:4" s="6" customFormat="1" ht="15.75" x14ac:dyDescent="0.25">
      <c r="A54" s="5" t="s">
        <v>23</v>
      </c>
      <c r="B54" s="11">
        <f>B55</f>
        <v>97895.3</v>
      </c>
      <c r="C54" s="11">
        <f>C55</f>
        <v>26785.65</v>
      </c>
      <c r="D54" s="17">
        <f>C54/B54*100</f>
        <v>27.361528081532004</v>
      </c>
    </row>
    <row r="55" spans="1:4" ht="15.75" x14ac:dyDescent="0.25">
      <c r="A55" s="7" t="s">
        <v>51</v>
      </c>
      <c r="B55" s="12">
        <v>97895.3</v>
      </c>
      <c r="C55" s="12">
        <v>26785.65</v>
      </c>
      <c r="D55" s="16">
        <f t="shared" si="3"/>
        <v>27.361528081532004</v>
      </c>
    </row>
    <row r="56" spans="1:4" s="6" customFormat="1" ht="15.75" x14ac:dyDescent="0.25">
      <c r="A56" s="5" t="s">
        <v>60</v>
      </c>
      <c r="B56" s="11">
        <f>B57+B58+B59</f>
        <v>112656.538</v>
      </c>
      <c r="C56" s="11">
        <f>C57+C58+C59</f>
        <v>14820.107919999999</v>
      </c>
      <c r="D56" s="17">
        <f>C56/B56*100</f>
        <v>13.155124578743932</v>
      </c>
    </row>
    <row r="57" spans="1:4" ht="15.75" x14ac:dyDescent="0.25">
      <c r="A57" s="7" t="s">
        <v>52</v>
      </c>
      <c r="B57" s="12">
        <v>578</v>
      </c>
      <c r="C57" s="12">
        <v>136.47050999999999</v>
      </c>
      <c r="D57" s="16">
        <f t="shared" si="3"/>
        <v>23.610814878892732</v>
      </c>
    </row>
    <row r="58" spans="1:4" ht="15.75" x14ac:dyDescent="0.25">
      <c r="A58" s="7" t="s">
        <v>53</v>
      </c>
      <c r="B58" s="12">
        <v>8100.6</v>
      </c>
      <c r="C58" s="12"/>
      <c r="D58" s="16">
        <f t="shared" si="3"/>
        <v>0</v>
      </c>
    </row>
    <row r="59" spans="1:4" ht="15.75" x14ac:dyDescent="0.25">
      <c r="A59" s="7" t="s">
        <v>54</v>
      </c>
      <c r="B59" s="12">
        <v>103977.93799999999</v>
      </c>
      <c r="C59" s="12">
        <v>14683.637409999999</v>
      </c>
      <c r="D59" s="16">
        <f t="shared" si="3"/>
        <v>14.121877864129214</v>
      </c>
    </row>
    <row r="60" spans="1:4" s="6" customFormat="1" ht="15.75" x14ac:dyDescent="0.25">
      <c r="A60" s="5" t="s">
        <v>24</v>
      </c>
      <c r="B60" s="11">
        <f>B61+B62</f>
        <v>57416.1</v>
      </c>
      <c r="C60" s="11">
        <f t="shared" ref="C60" si="5">C61+C62</f>
        <v>12485.25</v>
      </c>
      <c r="D60" s="19">
        <f t="shared" si="3"/>
        <v>21.745207354731512</v>
      </c>
    </row>
    <row r="61" spans="1:4" ht="15.75" x14ac:dyDescent="0.25">
      <c r="A61" s="7" t="s">
        <v>55</v>
      </c>
      <c r="B61" s="12">
        <v>57071</v>
      </c>
      <c r="C61" s="12">
        <v>12485.25</v>
      </c>
      <c r="D61" s="16">
        <f t="shared" si="3"/>
        <v>21.876697447039653</v>
      </c>
    </row>
    <row r="62" spans="1:4" ht="15.75" x14ac:dyDescent="0.25">
      <c r="A62" s="7" t="s">
        <v>69</v>
      </c>
      <c r="B62" s="12">
        <v>345.1</v>
      </c>
      <c r="C62" s="12"/>
      <c r="D62" s="16"/>
    </row>
    <row r="63" spans="1:4" s="6" customFormat="1" ht="15.75" x14ac:dyDescent="0.25">
      <c r="A63" s="5" t="s">
        <v>25</v>
      </c>
      <c r="B63" s="11">
        <f>B64+B65</f>
        <v>4507</v>
      </c>
      <c r="C63" s="11">
        <f>C64+C65</f>
        <v>583.33299999999997</v>
      </c>
      <c r="D63" s="16">
        <f t="shared" si="3"/>
        <v>12.942822276458839</v>
      </c>
    </row>
    <row r="64" spans="1:4" ht="15.75" x14ac:dyDescent="0.25">
      <c r="A64" s="7" t="s">
        <v>56</v>
      </c>
      <c r="B64" s="12">
        <v>3500</v>
      </c>
      <c r="C64" s="12">
        <v>583.33299999999997</v>
      </c>
      <c r="D64" s="16">
        <f t="shared" si="3"/>
        <v>16.66665714285714</v>
      </c>
    </row>
    <row r="65" spans="1:4" ht="15.75" x14ac:dyDescent="0.25">
      <c r="A65" s="7" t="s">
        <v>57</v>
      </c>
      <c r="B65" s="12">
        <v>1007</v>
      </c>
      <c r="C65" s="12"/>
      <c r="D65" s="16">
        <f t="shared" si="3"/>
        <v>0</v>
      </c>
    </row>
    <row r="66" spans="1:4" s="6" customFormat="1" ht="31.5" x14ac:dyDescent="0.25">
      <c r="A66" s="5" t="s">
        <v>59</v>
      </c>
      <c r="B66" s="11">
        <f>B67+B68</f>
        <v>67862</v>
      </c>
      <c r="C66" s="11">
        <f>C67+C68</f>
        <v>17025.599999999999</v>
      </c>
      <c r="D66" s="17">
        <f>C66/B66*100</f>
        <v>25.088562081872034</v>
      </c>
    </row>
    <row r="67" spans="1:4" s="6" customFormat="1" ht="31.5" x14ac:dyDescent="0.25">
      <c r="A67" s="7" t="s">
        <v>58</v>
      </c>
      <c r="B67" s="12">
        <v>66395</v>
      </c>
      <c r="C67" s="12">
        <v>17025.599999999999</v>
      </c>
      <c r="D67" s="16">
        <f t="shared" si="3"/>
        <v>25.6428947962949</v>
      </c>
    </row>
    <row r="68" spans="1:4" s="6" customFormat="1" ht="15.75" x14ac:dyDescent="0.25">
      <c r="A68" s="7" t="s">
        <v>61</v>
      </c>
      <c r="B68" s="12">
        <v>1467</v>
      </c>
      <c r="C68" s="12"/>
      <c r="D68" s="16"/>
    </row>
    <row r="69" spans="1:4" ht="15.75" x14ac:dyDescent="0.25">
      <c r="A69" s="5" t="s">
        <v>26</v>
      </c>
      <c r="B69" s="11">
        <f>B66+B63+B60+B56+B54+B47+B40+B34+B32+B30+B23+B45</f>
        <v>2022200.1419899999</v>
      </c>
      <c r="C69" s="11">
        <f>C66+C63+C60+C56+C54+C47+C40+C34+C32+C30+C23+C45</f>
        <v>354282.20654499991</v>
      </c>
      <c r="D69" s="17">
        <f>C69/B69*100</f>
        <v>17.519641067592797</v>
      </c>
    </row>
    <row r="70" spans="1:4" ht="15.75" x14ac:dyDescent="0.25">
      <c r="A70" s="5" t="s">
        <v>27</v>
      </c>
      <c r="B70" s="11">
        <f>B20-B69</f>
        <v>-195582.74829000002</v>
      </c>
      <c r="C70" s="11">
        <f>C20-C69</f>
        <v>26144.724785000144</v>
      </c>
      <c r="D70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2020-04-04T10:41:14Z</dcterms:modified>
</cp:coreProperties>
</file>