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район3" sheetId="3" r:id="rId1"/>
  </sheets>
  <calcPr calcId="152511" iterateDelta="1E-4"/>
</workbook>
</file>

<file path=xl/calcChain.xml><?xml version="1.0" encoding="utf-8"?>
<calcChain xmlns="http://schemas.openxmlformats.org/spreadsheetml/2006/main">
  <c r="C65" i="3" l="1"/>
  <c r="B65" i="3"/>
  <c r="D67" i="3"/>
  <c r="C31" i="3"/>
  <c r="B31" i="3"/>
  <c r="D33" i="3"/>
  <c r="C5" i="3" l="1"/>
  <c r="C20" i="3" s="1"/>
  <c r="D68" i="3" l="1"/>
  <c r="D49" i="3" l="1"/>
  <c r="D50" i="3"/>
  <c r="D46" i="3"/>
  <c r="C45" i="3"/>
  <c r="B45" i="3"/>
  <c r="D45" i="3" l="1"/>
  <c r="D18" i="3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9" i="3"/>
  <c r="D38" i="3"/>
  <c r="D37" i="3"/>
  <c r="D36" i="3"/>
  <c r="D44" i="3"/>
  <c r="D43" i="3"/>
  <c r="D42" i="3"/>
  <c r="D41" i="3"/>
  <c r="D53" i="3"/>
  <c r="D52" i="3"/>
  <c r="D48" i="3"/>
  <c r="D55" i="3"/>
  <c r="D59" i="3"/>
  <c r="D58" i="3"/>
  <c r="D57" i="3"/>
  <c r="D64" i="3"/>
  <c r="D63" i="3"/>
  <c r="D61" i="3"/>
  <c r="B5" i="3"/>
  <c r="B20" i="3" s="1"/>
  <c r="C47" i="3"/>
  <c r="B47" i="3"/>
  <c r="C34" i="3"/>
  <c r="B34" i="3"/>
  <c r="D34" i="3" l="1"/>
  <c r="D47" i="3"/>
  <c r="D5" i="3"/>
  <c r="D66" i="3"/>
  <c r="B40" i="3"/>
  <c r="C29" i="3"/>
  <c r="B29" i="3"/>
  <c r="C62" i="3"/>
  <c r="B62" i="3"/>
  <c r="C60" i="3"/>
  <c r="B60" i="3"/>
  <c r="C56" i="3"/>
  <c r="B56" i="3"/>
  <c r="C54" i="3"/>
  <c r="B54" i="3"/>
  <c r="C40" i="3"/>
  <c r="C23" i="3"/>
  <c r="B23" i="3"/>
  <c r="D62" i="3" l="1"/>
  <c r="D31" i="3"/>
  <c r="B69" i="3"/>
  <c r="B70" i="3" s="1"/>
  <c r="C69" i="3"/>
  <c r="C70" i="3" s="1"/>
  <c r="D29" i="3"/>
  <c r="D60" i="3"/>
  <c r="D40" i="3"/>
  <c r="D65" i="3"/>
  <c r="D56" i="3"/>
  <c r="D54" i="3"/>
  <c r="D23" i="3"/>
  <c r="D20" i="3"/>
  <c r="D69" i="3" l="1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<sst xmlns="http://schemas.openxmlformats.org/spreadsheetml/2006/main" count="72" uniqueCount="72">
  <si>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</si>
  <si>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</si>
  <si>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</si>
  <si>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</si>
  <si>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</si>
  <si>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</si>
  <si>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</si>
  <si>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</si>
  <si>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</si>
  <si>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</si>
  <si>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</si>
  <si>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</si>
  <si>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</si>
  <si>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</si>
  <si>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</si>
  <si>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</si>
  <si>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</si>
  <si>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</si>
  <si>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</si>
  <si>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</si>
  <si>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</si>
  <si>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</si>
  <si>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</si>
  <si>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</si>
  <si>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</si>
  <si>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</si>
  <si>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</si>
  <si>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</si>
  <si>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</si>
  <si>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</si>
  <si>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</si>
  <si>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</si>
  <si>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</si>
  <si>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</si>
  <si>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</si>
  <si>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</si>
  <si>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</si>
  <si>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</si>
  <si>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</si>
  <si>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</si>
  <si>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</si>
  <si>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</si>
  <si>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</si>
  <si>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</si>
  <si>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</si>
  <si>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</si>
  <si>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</si>
  <si>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</si>
  <si>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</si>
  <si>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</si>
  <si>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</si>
  <si>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</si>
  <si>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</si>
  <si>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</si>
  <si>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</si>
  <si>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</si>
  <si>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</si>
  <si>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</si>
  <si>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</si>
  <si>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</si>
  <si>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</si>
  <si>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</si>
  <si>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</si>
  <si>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</si>
  <si>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</si>
  <si>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</si>
  <si>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2019 года</t>
  </si>
  <si>
    <t>Охрана окружающей среды</t>
  </si>
  <si>
    <t>Другие вопросы в области охраны окружающей среды</t>
  </si>
  <si>
    <t>Отчет об исполнении  бюджета муниципального  района Мелеузовский район Республики Башкортостан за январь-ноябрь2019 года</t>
  </si>
  <si>
    <t>0310 - Обеспечение пожарной безопасности</t>
  </si>
  <si>
    <t>1402 - 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</si>
</sst>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 shrinkToFit="1"/>
    </xf>
    <xf numFmtId="0" fontId="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2" fillId="2" borderId="0" xfId="0" applyFont="1" applyFill="1"/>
    <xf numFmtId="164" fontId="4" fillId="2" borderId="1" xfId="0" applyNumberFormat="1" applyFont="1" applyFill="1" applyBorder="1"/>
    <xf numFmtId="2" fontId="4" fillId="2" borderId="1" xfId="0" applyNumberFormat="1" applyFont="1" applyFill="1" applyBorder="1"/>
    <xf numFmtId="49" fontId="3" fillId="2" borderId="1" xfId="0" applyNumberFormat="1" applyFont="1" applyFill="1" applyBorder="1" applyAlignment="1">
      <alignment wrapText="1" shrinkToFit="1"/>
    </xf>
    <xf numFmtId="164" fontId="3" fillId="2" borderId="1" xfId="0" applyNumberFormat="1" applyFont="1" applyFill="1" applyBorder="1"/>
    <xf numFmtId="164" fontId="4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 shrinkToFit="1"/>
    </xf>
    <xf numFmtId="16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0" fontId="7" fillId="2" borderId="0" xfId="0" applyFont="1" applyFill="1"/>
    <xf numFmtId="164" fontId="2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/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selection activeCell="C63" sqref="C63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2" t="s">
        <v>69</v>
      </c>
      <c r="B1" s="22"/>
      <c r="C1" s="22"/>
      <c r="D1" s="22"/>
    </row>
    <row r="2" spans="1:4" x14ac:dyDescent="0.25">
      <c r="D2" s="3" t="s">
        <v>28</v>
      </c>
    </row>
    <row r="3" spans="1:4" ht="57" x14ac:dyDescent="0.25">
      <c r="A3" s="4" t="s">
        <v>0</v>
      </c>
      <c r="B3" s="5" t="s">
        <v>65</v>
      </c>
      <c r="C3" s="5" t="s">
        <v>66</v>
      </c>
      <c r="D3" s="5" t="s">
        <v>1</v>
      </c>
    </row>
    <row r="4" spans="1:4" s="9" customFormat="1" ht="15.75" x14ac:dyDescent="0.25">
      <c r="A4" s="6" t="s">
        <v>2</v>
      </c>
      <c r="B4" s="7"/>
      <c r="C4" s="7"/>
      <c r="D4" s="8"/>
    </row>
    <row r="5" spans="1:4" s="9" customFormat="1" ht="15.75" x14ac:dyDescent="0.25">
      <c r="A5" s="6" t="s">
        <v>3</v>
      </c>
      <c r="B5" s="10">
        <f>SUM(B6:B18)</f>
        <v>562056</v>
      </c>
      <c r="C5" s="10">
        <f>SUM(C6:C18)</f>
        <v>578359.71885000018</v>
      </c>
      <c r="D5" s="11">
        <f>C5/B5*100</f>
        <v>102.90072854840091</v>
      </c>
    </row>
    <row r="6" spans="1:4" ht="15.75" x14ac:dyDescent="0.25">
      <c r="A6" s="12" t="s">
        <v>4</v>
      </c>
      <c r="B6" s="13">
        <v>328840</v>
      </c>
      <c r="C6" s="13">
        <v>296170.85992999998</v>
      </c>
      <c r="D6" s="8">
        <f t="shared" ref="D6:D19" si="0">C6/B6*100</f>
        <v>90.065338745286454</v>
      </c>
    </row>
    <row r="7" spans="1:4" ht="31.5" x14ac:dyDescent="0.25">
      <c r="A7" s="12" t="s">
        <v>62</v>
      </c>
      <c r="B7" s="13">
        <v>20814</v>
      </c>
      <c r="C7" s="13">
        <v>21097.853080000001</v>
      </c>
      <c r="D7" s="8">
        <f t="shared" si="0"/>
        <v>101.36376035360814</v>
      </c>
    </row>
    <row r="8" spans="1:4" ht="15.75" x14ac:dyDescent="0.25">
      <c r="A8" s="12" t="s">
        <v>5</v>
      </c>
      <c r="B8" s="13">
        <v>119336</v>
      </c>
      <c r="C8" s="13">
        <v>134674.50675999999</v>
      </c>
      <c r="D8" s="8">
        <f t="shared" si="0"/>
        <v>112.85321006234497</v>
      </c>
    </row>
    <row r="9" spans="1:4" ht="15.75" x14ac:dyDescent="0.25">
      <c r="A9" s="12" t="s">
        <v>6</v>
      </c>
      <c r="B9" s="13">
        <v>9800</v>
      </c>
      <c r="C9" s="13">
        <v>11734.550429999999</v>
      </c>
      <c r="D9" s="8"/>
    </row>
    <row r="10" spans="1:4" ht="15.75" x14ac:dyDescent="0.25">
      <c r="A10" s="12" t="s">
        <v>29</v>
      </c>
      <c r="B10" s="13">
        <v>1460</v>
      </c>
      <c r="C10" s="13">
        <v>1300.509</v>
      </c>
      <c r="D10" s="8">
        <f t="shared" si="0"/>
        <v>89.075958904109584</v>
      </c>
    </row>
    <row r="11" spans="1:4" ht="15.75" x14ac:dyDescent="0.25">
      <c r="A11" s="12" t="s">
        <v>7</v>
      </c>
      <c r="B11" s="13">
        <v>9920</v>
      </c>
      <c r="C11" s="13">
        <v>9257.0153399999999</v>
      </c>
      <c r="D11" s="8">
        <f t="shared" si="0"/>
        <v>93.316686895161297</v>
      </c>
    </row>
    <row r="12" spans="1:4" ht="31.5" x14ac:dyDescent="0.25">
      <c r="A12" s="12" t="s">
        <v>8</v>
      </c>
      <c r="B12" s="13">
        <v>0</v>
      </c>
      <c r="C12" s="13">
        <v>0</v>
      </c>
      <c r="D12" s="8"/>
    </row>
    <row r="13" spans="1:4" ht="31.5" x14ac:dyDescent="0.25">
      <c r="A13" s="12" t="s">
        <v>9</v>
      </c>
      <c r="B13" s="13">
        <v>53415</v>
      </c>
      <c r="C13" s="13">
        <v>64804.612979999998</v>
      </c>
      <c r="D13" s="8">
        <f t="shared" si="0"/>
        <v>121.32287368716652</v>
      </c>
    </row>
    <row r="14" spans="1:4" ht="15.75" x14ac:dyDescent="0.25">
      <c r="A14" s="12" t="s">
        <v>10</v>
      </c>
      <c r="B14" s="13">
        <v>2764</v>
      </c>
      <c r="C14" s="13">
        <v>1598.0075099999999</v>
      </c>
      <c r="D14" s="8">
        <f t="shared" si="0"/>
        <v>57.815032923299562</v>
      </c>
    </row>
    <row r="15" spans="1:4" ht="15.75" x14ac:dyDescent="0.25">
      <c r="A15" s="12" t="s">
        <v>30</v>
      </c>
      <c r="B15" s="13">
        <v>500</v>
      </c>
      <c r="C15" s="13">
        <v>499.93664999999999</v>
      </c>
      <c r="D15" s="8">
        <f t="shared" si="0"/>
        <v>99.98733</v>
      </c>
    </row>
    <row r="16" spans="1:4" ht="15.75" x14ac:dyDescent="0.25">
      <c r="A16" s="12" t="s">
        <v>11</v>
      </c>
      <c r="B16" s="13">
        <v>9140</v>
      </c>
      <c r="C16" s="13">
        <v>28939.960299999999</v>
      </c>
      <c r="D16" s="8">
        <f t="shared" si="0"/>
        <v>316.62976258205686</v>
      </c>
    </row>
    <row r="17" spans="1:4" ht="15.75" x14ac:dyDescent="0.25">
      <c r="A17" s="12" t="s">
        <v>12</v>
      </c>
      <c r="B17" s="13">
        <v>4366</v>
      </c>
      <c r="C17" s="13">
        <v>6475.7808999999997</v>
      </c>
      <c r="D17" s="8">
        <f t="shared" si="0"/>
        <v>148.32297068254695</v>
      </c>
    </row>
    <row r="18" spans="1:4" ht="15.75" x14ac:dyDescent="0.25">
      <c r="A18" s="12" t="s">
        <v>13</v>
      </c>
      <c r="B18" s="13">
        <v>1701</v>
      </c>
      <c r="C18" s="13">
        <v>1806.1259700000001</v>
      </c>
      <c r="D18" s="8">
        <f t="shared" si="0"/>
        <v>106.18024514991183</v>
      </c>
    </row>
    <row r="19" spans="1:4" s="9" customFormat="1" ht="15.75" x14ac:dyDescent="0.25">
      <c r="A19" s="6" t="s">
        <v>14</v>
      </c>
      <c r="B19" s="13">
        <v>1353067.3954400001</v>
      </c>
      <c r="C19" s="13">
        <v>1227327.52978</v>
      </c>
      <c r="D19" s="8">
        <f t="shared" si="0"/>
        <v>90.707050802956417</v>
      </c>
    </row>
    <row r="20" spans="1:4" s="9" customFormat="1" ht="15.75" x14ac:dyDescent="0.25">
      <c r="A20" s="6" t="s">
        <v>15</v>
      </c>
      <c r="B20" s="14">
        <f>B19+B5</f>
        <v>1915123.3954400001</v>
      </c>
      <c r="C20" s="14">
        <f>C19+C5</f>
        <v>1805687.2486300003</v>
      </c>
      <c r="D20" s="11">
        <f>C20/B20*100</f>
        <v>94.285686913408682</v>
      </c>
    </row>
    <row r="21" spans="1:4" s="18" customFormat="1" ht="15.75" x14ac:dyDescent="0.25">
      <c r="A21" s="15"/>
      <c r="B21" s="16"/>
      <c r="C21" s="16"/>
      <c r="D21" s="17"/>
    </row>
    <row r="22" spans="1:4" s="9" customFormat="1" ht="15.75" x14ac:dyDescent="0.25">
      <c r="A22" s="6" t="s">
        <v>16</v>
      </c>
      <c r="B22" s="19"/>
      <c r="C22" s="19"/>
      <c r="D22" s="8"/>
    </row>
    <row r="23" spans="1:4" s="9" customFormat="1" ht="15.75" x14ac:dyDescent="0.25">
      <c r="A23" s="6" t="s">
        <v>17</v>
      </c>
      <c r="B23" s="19">
        <f>B24+B25+B26+B27+B28</f>
        <v>135328.32500000001</v>
      </c>
      <c r="C23" s="19">
        <f>C24+C25+C26+C27+C28</f>
        <v>102873.41487000001</v>
      </c>
      <c r="D23" s="11">
        <f>C23/B23*100</f>
        <v>76.017651788714588</v>
      </c>
    </row>
    <row r="24" spans="1:4" ht="47.25" x14ac:dyDescent="0.25">
      <c r="A24" s="12" t="s">
        <v>31</v>
      </c>
      <c r="B24" s="20">
        <v>4947</v>
      </c>
      <c r="C24" s="20">
        <v>3529.6781099999998</v>
      </c>
      <c r="D24" s="8">
        <f t="shared" ref="D24:D68" si="1">C24/B24*100</f>
        <v>71.349870830806552</v>
      </c>
    </row>
    <row r="25" spans="1:4" ht="47.25" x14ac:dyDescent="0.25">
      <c r="A25" s="12" t="s">
        <v>32</v>
      </c>
      <c r="B25" s="20">
        <v>99903</v>
      </c>
      <c r="C25" s="20">
        <v>75084.499590000007</v>
      </c>
      <c r="D25" s="8">
        <f t="shared" si="1"/>
        <v>75.157402270202098</v>
      </c>
    </row>
    <row r="26" spans="1:4" ht="15.75" x14ac:dyDescent="0.25">
      <c r="A26" s="12" t="s">
        <v>33</v>
      </c>
      <c r="B26" s="20">
        <v>275</v>
      </c>
      <c r="C26" s="20">
        <v>275</v>
      </c>
      <c r="D26" s="8"/>
    </row>
    <row r="27" spans="1:4" ht="15.75" x14ac:dyDescent="0.25">
      <c r="A27" s="12" t="s">
        <v>34</v>
      </c>
      <c r="B27" s="20">
        <v>800</v>
      </c>
      <c r="C27" s="20"/>
      <c r="D27" s="8">
        <f t="shared" si="1"/>
        <v>0</v>
      </c>
    </row>
    <row r="28" spans="1:4" ht="15.75" x14ac:dyDescent="0.25">
      <c r="A28" s="12" t="s">
        <v>35</v>
      </c>
      <c r="B28" s="20">
        <v>29403.325000000001</v>
      </c>
      <c r="C28" s="20">
        <v>23984.23717</v>
      </c>
      <c r="D28" s="8">
        <f t="shared" si="1"/>
        <v>81.569812835793229</v>
      </c>
    </row>
    <row r="29" spans="1:4" s="9" customFormat="1" ht="15.75" x14ac:dyDescent="0.25">
      <c r="A29" s="6" t="s">
        <v>18</v>
      </c>
      <c r="B29" s="19">
        <f>B30</f>
        <v>1853.5</v>
      </c>
      <c r="C29" s="19">
        <f>C30</f>
        <v>1853.5</v>
      </c>
      <c r="D29" s="8">
        <f t="shared" si="1"/>
        <v>100</v>
      </c>
    </row>
    <row r="30" spans="1:4" ht="15.75" x14ac:dyDescent="0.25">
      <c r="A30" s="12" t="s">
        <v>36</v>
      </c>
      <c r="B30" s="20">
        <v>1853.5</v>
      </c>
      <c r="C30" s="20">
        <v>1853.5</v>
      </c>
      <c r="D30" s="8">
        <f t="shared" si="1"/>
        <v>100</v>
      </c>
    </row>
    <row r="31" spans="1:4" s="9" customFormat="1" ht="15.75" x14ac:dyDescent="0.25">
      <c r="A31" s="6" t="s">
        <v>19</v>
      </c>
      <c r="B31" s="19">
        <f>B32+B33</f>
        <v>3459.42</v>
      </c>
      <c r="C31" s="19">
        <f>C32+C33</f>
        <v>2713.19749</v>
      </c>
      <c r="D31" s="11">
        <f>C31/B31*100</f>
        <v>78.429259529054008</v>
      </c>
    </row>
    <row r="32" spans="1:4" ht="31.5" x14ac:dyDescent="0.25">
      <c r="A32" s="12" t="s">
        <v>37</v>
      </c>
      <c r="B32" s="20">
        <v>3244</v>
      </c>
      <c r="C32" s="20">
        <v>2497.7774899999999</v>
      </c>
      <c r="D32" s="8">
        <f t="shared" si="1"/>
        <v>76.996840012330452</v>
      </c>
    </row>
    <row r="33" spans="1:4" ht="15.75" x14ac:dyDescent="0.25">
      <c r="A33" s="12" t="s">
        <v>70</v>
      </c>
      <c r="B33" s="20">
        <v>215.42</v>
      </c>
      <c r="C33" s="20">
        <v>215.42</v>
      </c>
      <c r="D33" s="8">
        <f t="shared" si="1"/>
        <v>100</v>
      </c>
    </row>
    <row r="34" spans="1:4" s="9" customFormat="1" ht="15.75" x14ac:dyDescent="0.25">
      <c r="A34" s="6" t="s">
        <v>20</v>
      </c>
      <c r="B34" s="19">
        <f>SUM(B35:B39)</f>
        <v>153416.83264000001</v>
      </c>
      <c r="C34" s="19">
        <f>SUM(C35:C39)</f>
        <v>95217.007500000007</v>
      </c>
      <c r="D34" s="11">
        <f>C34/B34*100</f>
        <v>62.064250618073515</v>
      </c>
    </row>
    <row r="35" spans="1:4" ht="15.75" x14ac:dyDescent="0.25">
      <c r="A35" s="12" t="s">
        <v>63</v>
      </c>
      <c r="B35" s="20"/>
      <c r="C35" s="20"/>
      <c r="D35" s="8"/>
    </row>
    <row r="36" spans="1:4" ht="15.75" x14ac:dyDescent="0.25">
      <c r="A36" s="12" t="s">
        <v>38</v>
      </c>
      <c r="B36" s="20">
        <v>8741.6</v>
      </c>
      <c r="C36" s="20">
        <v>4071.23002</v>
      </c>
      <c r="D36" s="8">
        <f t="shared" si="1"/>
        <v>46.573053216802414</v>
      </c>
    </row>
    <row r="37" spans="1:4" ht="15.75" x14ac:dyDescent="0.25">
      <c r="A37" s="12" t="s">
        <v>39</v>
      </c>
      <c r="B37" s="20">
        <v>270</v>
      </c>
      <c r="C37" s="20">
        <v>270</v>
      </c>
      <c r="D37" s="8">
        <f t="shared" si="1"/>
        <v>100</v>
      </c>
    </row>
    <row r="38" spans="1:4" ht="15.75" x14ac:dyDescent="0.25">
      <c r="A38" s="12" t="s">
        <v>40</v>
      </c>
      <c r="B38" s="20">
        <v>114929.43264</v>
      </c>
      <c r="C38" s="20">
        <v>69973.109450000004</v>
      </c>
      <c r="D38" s="8">
        <f t="shared" si="1"/>
        <v>60.883542050695361</v>
      </c>
    </row>
    <row r="39" spans="1:4" ht="15.75" x14ac:dyDescent="0.25">
      <c r="A39" s="12" t="s">
        <v>41</v>
      </c>
      <c r="B39" s="20">
        <v>29475.8</v>
      </c>
      <c r="C39" s="20">
        <v>20902.668030000001</v>
      </c>
      <c r="D39" s="8">
        <f t="shared" si="1"/>
        <v>70.914675869696495</v>
      </c>
    </row>
    <row r="40" spans="1:4" s="9" customFormat="1" ht="15.75" x14ac:dyDescent="0.25">
      <c r="A40" s="6" t="s">
        <v>21</v>
      </c>
      <c r="B40" s="19">
        <f>B41+B42+B43+B44</f>
        <v>263823.58867000003</v>
      </c>
      <c r="C40" s="19">
        <f>C41+C42+C43+C44</f>
        <v>134459.67347000001</v>
      </c>
      <c r="D40" s="11">
        <f>C40/B40*100</f>
        <v>50.965751071708368</v>
      </c>
    </row>
    <row r="41" spans="1:4" ht="15.75" x14ac:dyDescent="0.25">
      <c r="A41" s="12" t="s">
        <v>42</v>
      </c>
      <c r="B41" s="20">
        <v>4340.2650000000003</v>
      </c>
      <c r="C41" s="20">
        <v>4033.7536399999999</v>
      </c>
      <c r="D41" s="8">
        <f t="shared" si="1"/>
        <v>92.937957474946799</v>
      </c>
    </row>
    <row r="42" spans="1:4" ht="15.75" x14ac:dyDescent="0.25">
      <c r="A42" s="12" t="s">
        <v>43</v>
      </c>
      <c r="B42" s="20">
        <v>143215.08227000001</v>
      </c>
      <c r="C42" s="20">
        <v>48337.248310000003</v>
      </c>
      <c r="D42" s="8">
        <f t="shared" si="1"/>
        <v>33.751506855172508</v>
      </c>
    </row>
    <row r="43" spans="1:4" ht="15.75" x14ac:dyDescent="0.25">
      <c r="A43" s="12" t="s">
        <v>44</v>
      </c>
      <c r="B43" s="20">
        <v>110212.39492999999</v>
      </c>
      <c r="C43" s="20">
        <v>76032.825049999999</v>
      </c>
      <c r="D43" s="8">
        <f t="shared" si="1"/>
        <v>68.987544548225529</v>
      </c>
    </row>
    <row r="44" spans="1:4" ht="15.75" x14ac:dyDescent="0.25">
      <c r="A44" s="12" t="s">
        <v>45</v>
      </c>
      <c r="B44" s="20">
        <v>6055.8464700000004</v>
      </c>
      <c r="C44" s="20">
        <v>6055.8464700000004</v>
      </c>
      <c r="D44" s="8">
        <f t="shared" si="1"/>
        <v>100</v>
      </c>
    </row>
    <row r="45" spans="1:4" s="9" customFormat="1" ht="15.75" x14ac:dyDescent="0.25">
      <c r="A45" s="6" t="s">
        <v>67</v>
      </c>
      <c r="B45" s="19">
        <f>B46</f>
        <v>9740</v>
      </c>
      <c r="C45" s="19">
        <f>C46</f>
        <v>9664.9773399999995</v>
      </c>
      <c r="D45" s="11">
        <f>C45/B45*100</f>
        <v>99.229746817248454</v>
      </c>
    </row>
    <row r="46" spans="1:4" ht="15.75" x14ac:dyDescent="0.25">
      <c r="A46" s="12" t="s">
        <v>68</v>
      </c>
      <c r="B46" s="20">
        <v>9740</v>
      </c>
      <c r="C46" s="20">
        <v>9664.9773399999995</v>
      </c>
      <c r="D46" s="8">
        <f t="shared" si="1"/>
        <v>99.229746817248454</v>
      </c>
    </row>
    <row r="47" spans="1:4" s="9" customFormat="1" ht="15.75" x14ac:dyDescent="0.25">
      <c r="A47" s="6" t="s">
        <v>22</v>
      </c>
      <c r="B47" s="19">
        <f>SUM(B48:B53)</f>
        <v>1163363.25841</v>
      </c>
      <c r="C47" s="19">
        <f>SUM(C48:C53)</f>
        <v>989274.69765999995</v>
      </c>
      <c r="D47" s="11">
        <f>C47/B47*100</f>
        <v>85.035752204523661</v>
      </c>
    </row>
    <row r="48" spans="1:4" ht="15.75" x14ac:dyDescent="0.25">
      <c r="A48" s="12" t="s">
        <v>46</v>
      </c>
      <c r="B48" s="20">
        <v>394687.53367999999</v>
      </c>
      <c r="C48" s="20">
        <v>330706.38656999997</v>
      </c>
      <c r="D48" s="8">
        <f t="shared" si="1"/>
        <v>83.789417792487484</v>
      </c>
    </row>
    <row r="49" spans="1:4" ht="15.75" x14ac:dyDescent="0.25">
      <c r="A49" s="12" t="s">
        <v>47</v>
      </c>
      <c r="B49" s="20">
        <v>592087.82472999999</v>
      </c>
      <c r="C49" s="20">
        <v>501584.46854999999</v>
      </c>
      <c r="D49" s="8">
        <f t="shared" si="1"/>
        <v>84.714538553250819</v>
      </c>
    </row>
    <row r="50" spans="1:4" ht="15.75" x14ac:dyDescent="0.25">
      <c r="A50" s="12" t="s">
        <v>64</v>
      </c>
      <c r="B50" s="20">
        <v>104882.2</v>
      </c>
      <c r="C50" s="20">
        <v>95396.237370000003</v>
      </c>
      <c r="D50" s="8">
        <f t="shared" si="1"/>
        <v>90.95560292404241</v>
      </c>
    </row>
    <row r="51" spans="1:4" ht="15.75" customHeight="1" x14ac:dyDescent="0.25">
      <c r="A51" s="12" t="s">
        <v>48</v>
      </c>
      <c r="B51" s="20"/>
      <c r="C51" s="20"/>
      <c r="D51" s="8"/>
    </row>
    <row r="52" spans="1:4" ht="15.75" x14ac:dyDescent="0.25">
      <c r="A52" s="12" t="s">
        <v>50</v>
      </c>
      <c r="B52" s="20">
        <v>35098.199999999997</v>
      </c>
      <c r="C52" s="20">
        <v>33410.940600000002</v>
      </c>
      <c r="D52" s="8">
        <f t="shared" si="1"/>
        <v>95.192746636579656</v>
      </c>
    </row>
    <row r="53" spans="1:4" ht="15.75" x14ac:dyDescent="0.25">
      <c r="A53" s="21" t="s">
        <v>49</v>
      </c>
      <c r="B53" s="20">
        <v>36607.5</v>
      </c>
      <c r="C53" s="20">
        <v>28176.664570000001</v>
      </c>
      <c r="D53" s="8">
        <f t="shared" si="1"/>
        <v>76.969649853172157</v>
      </c>
    </row>
    <row r="54" spans="1:4" s="9" customFormat="1" ht="15.75" x14ac:dyDescent="0.25">
      <c r="A54" s="6" t="s">
        <v>23</v>
      </c>
      <c r="B54" s="19">
        <f>B55</f>
        <v>97279.431070000006</v>
      </c>
      <c r="C54" s="19">
        <f>C55</f>
        <v>93186.650070000003</v>
      </c>
      <c r="D54" s="11">
        <f>C54/B54*100</f>
        <v>95.792758083612824</v>
      </c>
    </row>
    <row r="55" spans="1:4" ht="15.75" x14ac:dyDescent="0.25">
      <c r="A55" s="12" t="s">
        <v>51</v>
      </c>
      <c r="B55" s="20">
        <v>97279.431070000006</v>
      </c>
      <c r="C55" s="20">
        <v>93186.650070000003</v>
      </c>
      <c r="D55" s="8">
        <f t="shared" si="1"/>
        <v>95.792758083612824</v>
      </c>
    </row>
    <row r="56" spans="1:4" s="9" customFormat="1" ht="15.75" x14ac:dyDescent="0.25">
      <c r="A56" s="6" t="s">
        <v>60</v>
      </c>
      <c r="B56" s="19">
        <f>B57+B58+B59</f>
        <v>137237.63081</v>
      </c>
      <c r="C56" s="19">
        <f>C57+C58+C59</f>
        <v>112786.8857</v>
      </c>
      <c r="D56" s="11">
        <f>C56/B56*100</f>
        <v>82.183643825904369</v>
      </c>
    </row>
    <row r="57" spans="1:4" ht="15.75" x14ac:dyDescent="0.25">
      <c r="A57" s="12" t="s">
        <v>52</v>
      </c>
      <c r="B57" s="20">
        <v>642.47911999999997</v>
      </c>
      <c r="C57" s="20">
        <v>561.36838</v>
      </c>
      <c r="D57" s="8">
        <f t="shared" si="1"/>
        <v>87.375350034721748</v>
      </c>
    </row>
    <row r="58" spans="1:4" ht="15.75" x14ac:dyDescent="0.25">
      <c r="A58" s="12" t="s">
        <v>53</v>
      </c>
      <c r="B58" s="20">
        <v>26641.565419999999</v>
      </c>
      <c r="C58" s="20">
        <v>20672.715339999999</v>
      </c>
      <c r="D58" s="8">
        <f t="shared" si="1"/>
        <v>77.595723126993335</v>
      </c>
    </row>
    <row r="59" spans="1:4" ht="15.75" x14ac:dyDescent="0.25">
      <c r="A59" s="12" t="s">
        <v>54</v>
      </c>
      <c r="B59" s="20">
        <v>109953.58627</v>
      </c>
      <c r="C59" s="20">
        <v>91552.801980000004</v>
      </c>
      <c r="D59" s="8">
        <f t="shared" si="1"/>
        <v>83.264953045901237</v>
      </c>
    </row>
    <row r="60" spans="1:4" s="9" customFormat="1" ht="15.75" x14ac:dyDescent="0.25">
      <c r="A60" s="6" t="s">
        <v>24</v>
      </c>
      <c r="B60" s="19">
        <f>B61</f>
        <v>55125.3</v>
      </c>
      <c r="C60" s="19">
        <f>C61</f>
        <v>50632.82</v>
      </c>
      <c r="D60" s="11">
        <f>C60/B60*100</f>
        <v>91.850420768685154</v>
      </c>
    </row>
    <row r="61" spans="1:4" ht="15.75" x14ac:dyDescent="0.25">
      <c r="A61" s="12" t="s">
        <v>55</v>
      </c>
      <c r="B61" s="20">
        <v>55125.3</v>
      </c>
      <c r="C61" s="20">
        <v>50632.82</v>
      </c>
      <c r="D61" s="8">
        <f t="shared" si="1"/>
        <v>91.850420768685154</v>
      </c>
    </row>
    <row r="62" spans="1:4" s="9" customFormat="1" ht="15.75" x14ac:dyDescent="0.25">
      <c r="A62" s="6" t="s">
        <v>25</v>
      </c>
      <c r="B62" s="19">
        <f>B63+B64</f>
        <v>4395</v>
      </c>
      <c r="C62" s="19">
        <f>C63+C64</f>
        <v>3431.2460000000001</v>
      </c>
      <c r="D62" s="8">
        <f t="shared" si="1"/>
        <v>78.071581342434584</v>
      </c>
    </row>
    <row r="63" spans="1:4" ht="15.75" x14ac:dyDescent="0.25">
      <c r="A63" s="12" t="s">
        <v>56</v>
      </c>
      <c r="B63" s="20">
        <v>3150</v>
      </c>
      <c r="C63" s="20">
        <v>2625</v>
      </c>
      <c r="D63" s="8">
        <f t="shared" si="1"/>
        <v>83.333333333333343</v>
      </c>
    </row>
    <row r="64" spans="1:4" ht="15.75" x14ac:dyDescent="0.25">
      <c r="A64" s="12" t="s">
        <v>57</v>
      </c>
      <c r="B64" s="20">
        <v>1245</v>
      </c>
      <c r="C64" s="20">
        <v>806.24599999999998</v>
      </c>
      <c r="D64" s="8">
        <f t="shared" si="1"/>
        <v>64.758714859437745</v>
      </c>
    </row>
    <row r="65" spans="1:4" s="9" customFormat="1" ht="31.5" x14ac:dyDescent="0.25">
      <c r="A65" s="6" t="s">
        <v>59</v>
      </c>
      <c r="B65" s="19">
        <f>B66+B68+B67</f>
        <v>65883.974170000001</v>
      </c>
      <c r="C65" s="19">
        <f>C66+C68+C67</f>
        <v>58603.93075</v>
      </c>
      <c r="D65" s="11">
        <f>C65/B65*100</f>
        <v>88.950206007282816</v>
      </c>
    </row>
    <row r="66" spans="1:4" s="9" customFormat="1" ht="31.5" x14ac:dyDescent="0.25">
      <c r="A66" s="12" t="s">
        <v>58</v>
      </c>
      <c r="B66" s="20">
        <v>55612</v>
      </c>
      <c r="C66" s="20">
        <v>50977.053999999996</v>
      </c>
      <c r="D66" s="8">
        <f t="shared" si="1"/>
        <v>91.665564985974243</v>
      </c>
    </row>
    <row r="67" spans="1:4" s="9" customFormat="1" ht="15.75" x14ac:dyDescent="0.25">
      <c r="A67" s="12" t="s">
        <v>71</v>
      </c>
      <c r="B67" s="20">
        <v>2490.3000000000002</v>
      </c>
      <c r="C67" s="20">
        <v>2490.3000000000002</v>
      </c>
      <c r="D67" s="8">
        <f t="shared" si="1"/>
        <v>100</v>
      </c>
    </row>
    <row r="68" spans="1:4" s="9" customFormat="1" ht="15.75" x14ac:dyDescent="0.25">
      <c r="A68" s="12" t="s">
        <v>61</v>
      </c>
      <c r="B68" s="20">
        <v>7781.6741700000002</v>
      </c>
      <c r="C68" s="20">
        <v>5136.5767500000002</v>
      </c>
      <c r="D68" s="8">
        <f t="shared" si="1"/>
        <v>66.008633075419553</v>
      </c>
    </row>
    <row r="69" spans="1:4" ht="15.75" x14ac:dyDescent="0.25">
      <c r="A69" s="6" t="s">
        <v>26</v>
      </c>
      <c r="B69" s="19">
        <f>B65+B62+B60+B56+B54+B47+B40+B34+B31+B29+B23+B45</f>
        <v>2090906.2607699998</v>
      </c>
      <c r="C69" s="19">
        <f>C65+C62+C60+C56+C54+C47+C40+C34+C31+C29+C23+C45</f>
        <v>1654698.00085</v>
      </c>
      <c r="D69" s="11">
        <f>C69/B69*100</f>
        <v>79.137837592041976</v>
      </c>
    </row>
    <row r="70" spans="1:4" ht="15.75" x14ac:dyDescent="0.25">
      <c r="A70" s="6" t="s">
        <v>27</v>
      </c>
      <c r="B70" s="19">
        <f>B20-B69</f>
        <v>-175782.86532999971</v>
      </c>
      <c r="C70" s="19">
        <f>C20-C69</f>
        <v>150989.24778000033</v>
      </c>
      <c r="D70" s="19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2019-12-09T03:41:48Z</dcterms:modified>
</cp:coreProperties>
</file>