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в разрезе ЭК\"/>
    </mc:Choice>
  </mc:AlternateContent>
  <xr:revisionPtr revIDLastSave="0" documentId="13_ncr:1_{799FBED2-6820-46D3-81CF-5061A09F12B6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H22" i="1"/>
  <c r="I21" i="1"/>
  <c r="H21" i="1"/>
  <c r="I20" i="1"/>
  <c r="H20" i="1"/>
  <c r="I19" i="1"/>
  <c r="H19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H11" i="1"/>
  <c r="I10" i="1"/>
  <c r="H10" i="1"/>
  <c r="H9" i="1"/>
  <c r="I8" i="1"/>
  <c r="H8" i="1"/>
  <c r="I7" i="1"/>
  <c r="H7" i="1"/>
  <c r="I6" i="1"/>
  <c r="H6" i="1"/>
  <c r="I5" i="1"/>
  <c r="H5" i="1"/>
  <c r="D52" i="1"/>
  <c r="C52" i="1"/>
  <c r="D46" i="1"/>
  <c r="C46" i="1"/>
  <c r="D49" i="1"/>
  <c r="C49" i="1"/>
  <c r="D44" i="1"/>
  <c r="C44" i="1"/>
  <c r="D40" i="1"/>
  <c r="C40" i="1"/>
  <c r="D37" i="1"/>
  <c r="C37" i="1"/>
  <c r="D30" i="1"/>
  <c r="C30" i="1"/>
  <c r="D25" i="1"/>
  <c r="C25" i="1"/>
  <c r="D19" i="1"/>
  <c r="C19" i="1"/>
  <c r="D15" i="1"/>
  <c r="C15" i="1"/>
  <c r="D13" i="1"/>
  <c r="C13" i="1"/>
  <c r="D5" i="1"/>
  <c r="C5" i="1"/>
  <c r="F9" i="1" l="1"/>
  <c r="F13" i="1"/>
  <c r="F48" i="1"/>
  <c r="F47" i="1"/>
  <c r="F45" i="1"/>
  <c r="F43" i="1"/>
  <c r="F42" i="1"/>
  <c r="F41" i="1"/>
  <c r="F39" i="1"/>
  <c r="F38" i="1"/>
  <c r="F36" i="1"/>
  <c r="F35" i="1"/>
  <c r="F34" i="1"/>
  <c r="F33" i="1"/>
  <c r="F32" i="1"/>
  <c r="F31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2" i="1"/>
  <c r="F11" i="1"/>
  <c r="F10" i="1"/>
  <c r="F8" i="1"/>
  <c r="F7" i="1"/>
  <c r="F6" i="1"/>
  <c r="F51" i="1" l="1"/>
  <c r="F50" i="1"/>
  <c r="E49" i="1" l="1"/>
  <c r="F49" i="1" s="1"/>
  <c r="G49" i="1"/>
  <c r="G46" i="1" l="1"/>
  <c r="G44" i="1"/>
  <c r="G40" i="1"/>
  <c r="G37" i="1"/>
  <c r="G30" i="1"/>
  <c r="G25" i="1"/>
  <c r="G19" i="1"/>
  <c r="G15" i="1"/>
  <c r="G13" i="1"/>
  <c r="G5" i="1"/>
  <c r="E46" i="1"/>
  <c r="E44" i="1"/>
  <c r="E40" i="1"/>
  <c r="F40" i="1" s="1"/>
  <c r="E37" i="1"/>
  <c r="F37" i="1" s="1"/>
  <c r="E30" i="1"/>
  <c r="E25" i="1"/>
  <c r="E19" i="1"/>
  <c r="F19" i="1" s="1"/>
  <c r="E15" i="1"/>
  <c r="E13" i="1"/>
  <c r="E5" i="1"/>
  <c r="F5" i="1" s="1"/>
  <c r="F46" i="1" l="1"/>
  <c r="F44" i="1"/>
  <c r="F30" i="1"/>
  <c r="F25" i="1"/>
  <c r="F15" i="1"/>
  <c r="E52" i="1"/>
  <c r="G52" i="1"/>
  <c r="F52" i="1" l="1"/>
</calcChain>
</file>

<file path=xl/sharedStrings.xml><?xml version="1.0" encoding="utf-8"?>
<sst xmlns="http://schemas.openxmlformats.org/spreadsheetml/2006/main" count="107" uniqueCount="107">
  <si>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</si>
  <si>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</si>
  <si>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</si>
  <si>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</si>
  <si>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</si>
  <si>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</si>
  <si>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</si>
  <si>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</si>
  <si>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</si>
  <si>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</si>
  <si>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</si>
  <si>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</si>
  <si>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</si>
  <si>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</si>
  <si>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</si>
  <si>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</si>
  <si>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</si>
  <si>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</si>
  <si>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</si>
  <si>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</si>
  <si>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</si>
  <si>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</si>
  <si>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</si>
  <si>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</si>
  <si>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</si>
  <si>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</si>
  <si>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</si>
  <si>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</si>
  <si>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</si>
  <si>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</si>
  <si>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</si>
  <si>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</si>
  <si>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</si>
  <si>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</si>
  <si>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</si>
  <si>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</si>
  <si>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</si>
  <si>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</si>
  <si>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</si>
  <si>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</si>
  <si>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</si>
  <si>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</si>
  <si>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</si>
  <si>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</si>
  <si>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</si>
  <si>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</si>
  <si>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</si>
  <si>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</si>
  <si>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</si>
  <si>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</si>
  <si>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</si>
  <si>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</si>
  <si>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</si>
  <si>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</si>
  <si>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</si>
  <si>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</si>
  <si>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</si>
  <si>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</si>
  <si>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</si>
  <si>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</si>
  <si>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</si>
  <si>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</si>
  <si>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</si>
  <si>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</si>
  <si>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</si>
  <si>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</si>
  <si>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</si>
  <si>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</si>
  <si>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</si>
  <si>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</si>
  <si>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</si>
  <si>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</si>
  <si>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</si>
  <si>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</si>
  <si>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</si>
  <si>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</si>
  <si>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</si>
  <si>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</si>
  <si>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</si>
  <si>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</si>
  <si>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</si>
  <si>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</si>
  <si>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</si>
  <si>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</si>
  <si>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</si>
  <si>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</si>
  <si>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</si>
  <si>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</si>
  <si>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</si>
  <si>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</si>
  <si>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</si>
  <si>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</si>
  <si>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</si>
  <si>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</si>
  <si>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</si>
  <si>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</si>
  <si>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</si>
  <si>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</si>
  <si>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Судебная система</t>
  </si>
  <si>
    <t>0105</t>
  </si>
  <si>
    <t>Текущий план на 9 месяцев 2018 года</t>
  </si>
  <si>
    <t>Исполнено за 9 месяцев 2018 года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</si>
  <si>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9 месяцев 2018 года в сравнении с соответствующим периодом 2017 года</t>
  </si>
  <si>
    <t>Темп роста 2018 года к 2017 году</t>
  </si>
  <si>
    <t>Уточненный план  на  2017 год</t>
  </si>
  <si>
    <t>Исполнено за 9 месяцев 2017 года</t>
  </si>
  <si>
    <t>% исполнения уточненного плана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</si>
</sst>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4" fontId="7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workbookViewId="0">
      <selection activeCell="M41" sqref="M41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5.5" style="2" customWidth="1"/>
    <col min="6" max="6" width="0.1640625" style="2" hidden="1" customWidth="1"/>
    <col min="7" max="7" width="16" style="2" customWidth="1"/>
    <col min="8" max="8" width="15.5" style="5" customWidth="1"/>
    <col min="9" max="9" width="11.33203125" style="1" customWidth="1"/>
    <col min="10" max="10" width="12.1640625" style="1" bestFit="1" customWidth="1"/>
    <col min="11" max="16384" width="9.33203125" style="1"/>
  </cols>
  <sheetData>
    <row r="1" spans="1:9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2" spans="1:9" ht="37.5" customHeight="1" x14ac:dyDescent="0.2">
      <c r="A2" s="17" t="s">
        <v>102</v>
      </c>
      <c r="B2" s="17"/>
      <c r="C2" s="17"/>
      <c r="D2" s="17"/>
      <c r="E2" s="17"/>
      <c r="F2" s="17"/>
      <c r="G2" s="17"/>
      <c r="H2" s="17"/>
    </row>
    <row r="3" spans="1:9" x14ac:dyDescent="0.2">
      <c r="A3" s="4" t="s">
        <v>1</v>
      </c>
    </row>
    <row r="4" spans="1:9" ht="56.25" customHeight="1" x14ac:dyDescent="0.2">
      <c r="A4" s="7" t="s">
        <v>2</v>
      </c>
      <c r="B4" s="8" t="s">
        <v>3</v>
      </c>
      <c r="C4" s="3" t="s">
        <v>104</v>
      </c>
      <c r="D4" s="3" t="s">
        <v>105</v>
      </c>
      <c r="E4" s="3" t="s">
        <v>97</v>
      </c>
      <c r="F4" s="3" t="s">
        <v>100</v>
      </c>
      <c r="G4" s="3" t="s">
        <v>101</v>
      </c>
      <c r="H4" s="3" t="s">
        <v>106</v>
      </c>
      <c r="I4" s="3" t="s">
        <v>103</v>
      </c>
    </row>
    <row r="5" spans="1:9" ht="15" x14ac:dyDescent="0.25">
      <c r="A5" s="9" t="s">
        <v>4</v>
      </c>
      <c r="B5" s="10" t="s">
        <v>5</v>
      </c>
      <c r="C5" s="13">
        <f>SUM(C6:C12)</f>
        <v>134676.52000000002</v>
      </c>
      <c r="D5" s="13">
        <f>SUM(D6:D12)</f>
        <v>85532.720000000016</v>
      </c>
      <c r="E5" s="13">
        <f>SUM(E6:E12)</f>
        <v>161526.56599999999</v>
      </c>
      <c r="F5" s="13">
        <f>E5/2</f>
        <v>80763.282999999996</v>
      </c>
      <c r="G5" s="13">
        <f>SUM(G6:G12)</f>
        <v>99728.613999999987</v>
      </c>
      <c r="H5" s="6">
        <f>G5/E5*100</f>
        <v>61.741307618710842</v>
      </c>
      <c r="I5" s="18">
        <f>G5/D5*100</f>
        <v>116.59703327568674</v>
      </c>
    </row>
    <row r="6" spans="1:9" ht="45" x14ac:dyDescent="0.25">
      <c r="A6" s="8" t="s">
        <v>94</v>
      </c>
      <c r="B6" s="10" t="s">
        <v>93</v>
      </c>
      <c r="C6" s="14">
        <v>9588</v>
      </c>
      <c r="D6" s="14">
        <v>7253.45</v>
      </c>
      <c r="E6" s="14">
        <v>12618.617</v>
      </c>
      <c r="F6" s="16">
        <f>E6/2</f>
        <v>6309.3085000000001</v>
      </c>
      <c r="G6" s="15">
        <v>8264.5210000000006</v>
      </c>
      <c r="H6" s="6">
        <f t="shared" ref="H6:H52" si="0">G6/E6*100</f>
        <v>65.494665540605595</v>
      </c>
      <c r="I6" s="18">
        <f t="shared" ref="I6:I52" si="1">G6/D6*100</f>
        <v>113.93917377248069</v>
      </c>
    </row>
    <row r="7" spans="1:9" ht="60" x14ac:dyDescent="0.25">
      <c r="A7" s="8" t="s">
        <v>6</v>
      </c>
      <c r="B7" s="10" t="s">
        <v>7</v>
      </c>
      <c r="C7" s="14">
        <v>3396</v>
      </c>
      <c r="D7" s="14">
        <v>2160.5100000000002</v>
      </c>
      <c r="E7" s="14">
        <v>3972.3</v>
      </c>
      <c r="F7" s="16">
        <f>E7/2</f>
        <v>1986.15</v>
      </c>
      <c r="G7" s="15">
        <v>2576.8490000000002</v>
      </c>
      <c r="H7" s="6">
        <f t="shared" si="0"/>
        <v>64.870452886237189</v>
      </c>
      <c r="I7" s="18">
        <f t="shared" si="1"/>
        <v>119.27040374726336</v>
      </c>
    </row>
    <row r="8" spans="1:9" ht="60" x14ac:dyDescent="0.25">
      <c r="A8" s="8" t="s">
        <v>8</v>
      </c>
      <c r="B8" s="10" t="s">
        <v>9</v>
      </c>
      <c r="C8" s="14">
        <v>101386.16</v>
      </c>
      <c r="D8" s="14">
        <v>65705.27</v>
      </c>
      <c r="E8" s="14">
        <v>120156.23299999999</v>
      </c>
      <c r="F8" s="16">
        <f>E8/2</f>
        <v>60078.116499999996</v>
      </c>
      <c r="G8" s="15">
        <v>75414.192999999999</v>
      </c>
      <c r="H8" s="6">
        <f t="shared" si="0"/>
        <v>62.763446487208043</v>
      </c>
      <c r="I8" s="18">
        <f t="shared" si="1"/>
        <v>114.77647531164547</v>
      </c>
    </row>
    <row r="9" spans="1:9" ht="15" x14ac:dyDescent="0.25">
      <c r="A9" s="8" t="s">
        <v>98</v>
      </c>
      <c r="B9" s="10" t="s">
        <v>99</v>
      </c>
      <c r="C9" s="19"/>
      <c r="D9" s="19"/>
      <c r="E9" s="14">
        <v>187.61</v>
      </c>
      <c r="F9" s="16">
        <f>E9/2</f>
        <v>93.805000000000007</v>
      </c>
      <c r="G9" s="15"/>
      <c r="H9" s="6">
        <f t="shared" si="0"/>
        <v>0</v>
      </c>
      <c r="I9" s="18"/>
    </row>
    <row r="10" spans="1:9" ht="30" x14ac:dyDescent="0.25">
      <c r="A10" s="8" t="s">
        <v>10</v>
      </c>
      <c r="B10" s="10" t="s">
        <v>11</v>
      </c>
      <c r="C10" s="14">
        <v>396.14</v>
      </c>
      <c r="D10" s="14">
        <v>396.14</v>
      </c>
      <c r="E10" s="14">
        <v>790.83399999999995</v>
      </c>
      <c r="F10" s="16">
        <f t="shared" ref="F10:F12" si="2">E10/2</f>
        <v>395.41699999999997</v>
      </c>
      <c r="G10" s="15">
        <v>701.9</v>
      </c>
      <c r="H10" s="6">
        <f t="shared" si="0"/>
        <v>88.754403579006464</v>
      </c>
      <c r="I10" s="18">
        <f t="shared" si="1"/>
        <v>177.18483364467107</v>
      </c>
    </row>
    <row r="11" spans="1:9" ht="15" x14ac:dyDescent="0.25">
      <c r="A11" s="8" t="s">
        <v>12</v>
      </c>
      <c r="B11" s="10" t="s">
        <v>13</v>
      </c>
      <c r="C11" s="14">
        <v>700</v>
      </c>
      <c r="D11" s="14"/>
      <c r="E11" s="14">
        <v>800</v>
      </c>
      <c r="F11" s="16">
        <f t="shared" si="2"/>
        <v>400</v>
      </c>
      <c r="G11" s="15"/>
      <c r="H11" s="6">
        <f t="shared" si="0"/>
        <v>0</v>
      </c>
      <c r="I11" s="18"/>
    </row>
    <row r="12" spans="1:9" ht="15" x14ac:dyDescent="0.25">
      <c r="A12" s="8" t="s">
        <v>14</v>
      </c>
      <c r="B12" s="10" t="s">
        <v>15</v>
      </c>
      <c r="C12" s="14">
        <v>19210.22</v>
      </c>
      <c r="D12" s="14">
        <v>10017.35</v>
      </c>
      <c r="E12" s="14">
        <v>23000.972000000002</v>
      </c>
      <c r="F12" s="16">
        <f t="shared" si="2"/>
        <v>11500.486000000001</v>
      </c>
      <c r="G12" s="15">
        <v>12771.151</v>
      </c>
      <c r="H12" s="6">
        <f t="shared" si="0"/>
        <v>55.524396968962876</v>
      </c>
      <c r="I12" s="18">
        <f t="shared" si="1"/>
        <v>127.49031430468136</v>
      </c>
    </row>
    <row r="13" spans="1:9" ht="15" x14ac:dyDescent="0.25">
      <c r="A13" s="9" t="s">
        <v>16</v>
      </c>
      <c r="B13" s="10" t="s">
        <v>17</v>
      </c>
      <c r="C13" s="13">
        <f>C14</f>
        <v>1571.1</v>
      </c>
      <c r="D13" s="13">
        <f>D14</f>
        <v>829.94</v>
      </c>
      <c r="E13" s="13">
        <f>E14</f>
        <v>1735.3</v>
      </c>
      <c r="F13" s="13">
        <f>E13/2</f>
        <v>867.65</v>
      </c>
      <c r="G13" s="13">
        <f>G14</f>
        <v>1192.845</v>
      </c>
      <c r="H13" s="6">
        <f t="shared" si="0"/>
        <v>68.739987322076885</v>
      </c>
      <c r="I13" s="18">
        <f t="shared" si="1"/>
        <v>143.72665493891122</v>
      </c>
    </row>
    <row r="14" spans="1:9" ht="15" x14ac:dyDescent="0.25">
      <c r="A14" s="8" t="s">
        <v>18</v>
      </c>
      <c r="B14" s="10" t="s">
        <v>19</v>
      </c>
      <c r="C14" s="14">
        <v>1571.1</v>
      </c>
      <c r="D14" s="14">
        <v>829.94</v>
      </c>
      <c r="E14" s="14">
        <v>1735.3</v>
      </c>
      <c r="F14" s="16">
        <f>E14/2</f>
        <v>867.65</v>
      </c>
      <c r="G14" s="15">
        <v>1192.845</v>
      </c>
      <c r="H14" s="6">
        <f t="shared" si="0"/>
        <v>68.739987322076885</v>
      </c>
      <c r="I14" s="18">
        <f t="shared" si="1"/>
        <v>143.72665493891122</v>
      </c>
    </row>
    <row r="15" spans="1:9" ht="42.75" x14ac:dyDescent="0.25">
      <c r="A15" s="9" t="s">
        <v>20</v>
      </c>
      <c r="B15" s="10" t="s">
        <v>21</v>
      </c>
      <c r="C15" s="13">
        <f>SUM(C16:C18)</f>
        <v>16844.09</v>
      </c>
      <c r="D15" s="13">
        <f>SUM(D16:D18)</f>
        <v>8548.75</v>
      </c>
      <c r="E15" s="13">
        <f>SUM(E16:E18)</f>
        <v>21218.866000000002</v>
      </c>
      <c r="F15" s="13">
        <f>E15/2</f>
        <v>10609.433000000001</v>
      </c>
      <c r="G15" s="13">
        <f>SUM(G16:G18)</f>
        <v>14960.661</v>
      </c>
      <c r="H15" s="6">
        <f t="shared" si="0"/>
        <v>70.506411605596639</v>
      </c>
      <c r="I15" s="18">
        <f t="shared" si="1"/>
        <v>175.0040766193888</v>
      </c>
    </row>
    <row r="16" spans="1:9" ht="45" x14ac:dyDescent="0.25">
      <c r="A16" s="8" t="s">
        <v>22</v>
      </c>
      <c r="B16" s="10" t="s">
        <v>23</v>
      </c>
      <c r="C16" s="14">
        <v>3066</v>
      </c>
      <c r="D16" s="14">
        <v>1877.7</v>
      </c>
      <c r="E16" s="14">
        <v>3161</v>
      </c>
      <c r="F16" s="16">
        <f t="shared" ref="F16:F18" si="3">E16/2</f>
        <v>1580.5</v>
      </c>
      <c r="G16" s="15">
        <v>1928.28</v>
      </c>
      <c r="H16" s="6">
        <f t="shared" si="0"/>
        <v>61.002214489085723</v>
      </c>
      <c r="I16" s="18">
        <f t="shared" si="1"/>
        <v>102.69372104169996</v>
      </c>
    </row>
    <row r="17" spans="1:9" ht="15" x14ac:dyDescent="0.25">
      <c r="A17" s="8" t="s">
        <v>95</v>
      </c>
      <c r="B17" s="10" t="s">
        <v>96</v>
      </c>
      <c r="C17" s="14">
        <v>9778.09</v>
      </c>
      <c r="D17" s="14">
        <v>6671.05</v>
      </c>
      <c r="E17" s="14">
        <v>14786.735000000001</v>
      </c>
      <c r="F17" s="16">
        <f t="shared" si="3"/>
        <v>7393.3675000000003</v>
      </c>
      <c r="G17" s="15">
        <v>10446.25</v>
      </c>
      <c r="H17" s="6">
        <f t="shared" si="0"/>
        <v>70.646089214420897</v>
      </c>
      <c r="I17" s="18">
        <f t="shared" si="1"/>
        <v>156.59079155455288</v>
      </c>
    </row>
    <row r="18" spans="1:9" ht="45" x14ac:dyDescent="0.25">
      <c r="A18" s="8" t="s">
        <v>24</v>
      </c>
      <c r="B18" s="10" t="s">
        <v>25</v>
      </c>
      <c r="C18" s="14">
        <v>4000</v>
      </c>
      <c r="D18" s="14"/>
      <c r="E18" s="14">
        <v>3271.1309999999999</v>
      </c>
      <c r="F18" s="16">
        <f t="shared" si="3"/>
        <v>1635.5654999999999</v>
      </c>
      <c r="G18" s="15">
        <v>2586.1309999999999</v>
      </c>
      <c r="H18" s="6">
        <f t="shared" si="0"/>
        <v>79.059230584161867</v>
      </c>
      <c r="I18" s="18"/>
    </row>
    <row r="19" spans="1:9" ht="15" x14ac:dyDescent="0.25">
      <c r="A19" s="9" t="s">
        <v>26</v>
      </c>
      <c r="B19" s="10" t="s">
        <v>27</v>
      </c>
      <c r="C19" s="13">
        <f>SUM(C20:C24)</f>
        <v>199315.68000000002</v>
      </c>
      <c r="D19" s="13">
        <f>SUM(D20:D24)</f>
        <v>102174.28</v>
      </c>
      <c r="E19" s="13">
        <f>SUM(E20:E24)</f>
        <v>207625.81099999999</v>
      </c>
      <c r="F19" s="13">
        <f>E19/2</f>
        <v>103812.90549999999</v>
      </c>
      <c r="G19" s="13">
        <f>SUM(G20:G24)</f>
        <v>99569.55</v>
      </c>
      <c r="H19" s="6">
        <f t="shared" si="0"/>
        <v>47.956248561023088</v>
      </c>
      <c r="I19" s="18">
        <f t="shared" si="1"/>
        <v>97.450698943021678</v>
      </c>
    </row>
    <row r="20" spans="1:9" ht="15" x14ac:dyDescent="0.25">
      <c r="A20" s="8" t="s">
        <v>28</v>
      </c>
      <c r="B20" s="10" t="s">
        <v>29</v>
      </c>
      <c r="C20" s="15">
        <v>250</v>
      </c>
      <c r="D20" s="15">
        <v>194.92</v>
      </c>
      <c r="E20" s="15">
        <v>250</v>
      </c>
      <c r="F20" s="16">
        <f t="shared" ref="F20:F24" si="4">E20/2</f>
        <v>125</v>
      </c>
      <c r="G20" s="15">
        <v>118.608</v>
      </c>
      <c r="H20" s="6">
        <f t="shared" si="0"/>
        <v>47.443200000000004</v>
      </c>
      <c r="I20" s="18">
        <f t="shared" si="1"/>
        <v>60.849579314590606</v>
      </c>
    </row>
    <row r="21" spans="1:9" ht="15" x14ac:dyDescent="0.25">
      <c r="A21" s="8" t="s">
        <v>30</v>
      </c>
      <c r="B21" s="10" t="s">
        <v>31</v>
      </c>
      <c r="C21" s="14">
        <v>9800.1</v>
      </c>
      <c r="D21" s="14">
        <v>2932.84</v>
      </c>
      <c r="E21" s="14">
        <v>11452.3</v>
      </c>
      <c r="F21" s="16">
        <f t="shared" si="4"/>
        <v>5726.15</v>
      </c>
      <c r="G21" s="15">
        <v>2957.9789999999998</v>
      </c>
      <c r="H21" s="6">
        <f t="shared" si="0"/>
        <v>25.828689433563561</v>
      </c>
      <c r="I21" s="18">
        <f t="shared" si="1"/>
        <v>100.85715552161044</v>
      </c>
    </row>
    <row r="22" spans="1:9" ht="15" x14ac:dyDescent="0.25">
      <c r="A22" s="8" t="s">
        <v>32</v>
      </c>
      <c r="B22" s="10" t="s">
        <v>33</v>
      </c>
      <c r="C22" s="14">
        <v>270</v>
      </c>
      <c r="D22" s="14"/>
      <c r="E22" s="14">
        <v>270</v>
      </c>
      <c r="F22" s="16">
        <f t="shared" si="4"/>
        <v>135</v>
      </c>
      <c r="G22" s="15">
        <v>242.494</v>
      </c>
      <c r="H22" s="6">
        <f t="shared" si="0"/>
        <v>89.812592592592594</v>
      </c>
      <c r="I22" s="18"/>
    </row>
    <row r="23" spans="1:9" ht="15" x14ac:dyDescent="0.25">
      <c r="A23" s="8" t="s">
        <v>34</v>
      </c>
      <c r="B23" s="10" t="s">
        <v>35</v>
      </c>
      <c r="C23" s="14">
        <v>178602.76</v>
      </c>
      <c r="D23" s="14">
        <v>92784.5</v>
      </c>
      <c r="E23" s="14">
        <v>175717.37599999999</v>
      </c>
      <c r="F23" s="16">
        <f t="shared" si="4"/>
        <v>87858.687999999995</v>
      </c>
      <c r="G23" s="15">
        <v>88091.065000000002</v>
      </c>
      <c r="H23" s="6">
        <f t="shared" si="0"/>
        <v>50.132244747383439</v>
      </c>
      <c r="I23" s="18">
        <f t="shared" si="1"/>
        <v>94.941574293120084</v>
      </c>
    </row>
    <row r="24" spans="1:9" ht="30" x14ac:dyDescent="0.25">
      <c r="A24" s="8" t="s">
        <v>36</v>
      </c>
      <c r="B24" s="10" t="s">
        <v>37</v>
      </c>
      <c r="C24" s="14">
        <v>10392.82</v>
      </c>
      <c r="D24" s="14">
        <v>6262.02</v>
      </c>
      <c r="E24" s="14">
        <v>19936.134999999998</v>
      </c>
      <c r="F24" s="16">
        <f t="shared" si="4"/>
        <v>9968.0674999999992</v>
      </c>
      <c r="G24" s="15">
        <v>8159.4040000000005</v>
      </c>
      <c r="H24" s="6">
        <f t="shared" si="0"/>
        <v>40.927712417677753</v>
      </c>
      <c r="I24" s="18">
        <f t="shared" si="1"/>
        <v>130.29987128753979</v>
      </c>
    </row>
    <row r="25" spans="1:9" ht="28.5" x14ac:dyDescent="0.25">
      <c r="A25" s="9" t="s">
        <v>38</v>
      </c>
      <c r="B25" s="10" t="s">
        <v>39</v>
      </c>
      <c r="C25" s="13">
        <f>SUM(C26:C29)</f>
        <v>177759.77</v>
      </c>
      <c r="D25" s="13">
        <f>SUM(D26:D29)</f>
        <v>93145.87</v>
      </c>
      <c r="E25" s="13">
        <f>SUM(E26:E29)</f>
        <v>173847.89500000002</v>
      </c>
      <c r="F25" s="13">
        <f>E25/2</f>
        <v>86923.947500000009</v>
      </c>
      <c r="G25" s="13">
        <f>SUM(G26:G29)</f>
        <v>81174.608999999997</v>
      </c>
      <c r="H25" s="6">
        <f t="shared" si="0"/>
        <v>46.692891507256959</v>
      </c>
      <c r="I25" s="18">
        <f t="shared" si="1"/>
        <v>87.147834895954063</v>
      </c>
    </row>
    <row r="26" spans="1:9" ht="15" x14ac:dyDescent="0.25">
      <c r="A26" s="8" t="s">
        <v>40</v>
      </c>
      <c r="B26" s="10" t="s">
        <v>41</v>
      </c>
      <c r="C26" s="14">
        <v>54513.85</v>
      </c>
      <c r="D26" s="14">
        <v>35085.410000000003</v>
      </c>
      <c r="E26" s="14">
        <v>8677.116</v>
      </c>
      <c r="F26" s="16">
        <f t="shared" ref="F26:F29" si="5">E26/2</f>
        <v>4338.558</v>
      </c>
      <c r="G26" s="15">
        <v>7281.7910000000002</v>
      </c>
      <c r="H26" s="6">
        <f t="shared" si="0"/>
        <v>83.919484307919817</v>
      </c>
      <c r="I26" s="18">
        <f t="shared" si="1"/>
        <v>20.754470305463151</v>
      </c>
    </row>
    <row r="27" spans="1:9" ht="15" x14ac:dyDescent="0.25">
      <c r="A27" s="8" t="s">
        <v>42</v>
      </c>
      <c r="B27" s="10" t="s">
        <v>43</v>
      </c>
      <c r="C27" s="14">
        <v>32025.07</v>
      </c>
      <c r="D27" s="14">
        <v>6610.99</v>
      </c>
      <c r="E27" s="14">
        <v>61490.476999999999</v>
      </c>
      <c r="F27" s="16">
        <f t="shared" si="5"/>
        <v>30745.238499999999</v>
      </c>
      <c r="G27" s="15">
        <v>19819.088</v>
      </c>
      <c r="H27" s="6">
        <f t="shared" si="0"/>
        <v>32.231150199078797</v>
      </c>
      <c r="I27" s="18">
        <f t="shared" si="1"/>
        <v>299.79001632130741</v>
      </c>
    </row>
    <row r="28" spans="1:9" ht="15" x14ac:dyDescent="0.25">
      <c r="A28" s="8" t="s">
        <v>44</v>
      </c>
      <c r="B28" s="10" t="s">
        <v>45</v>
      </c>
      <c r="C28" s="14">
        <v>91049.45</v>
      </c>
      <c r="D28" s="14">
        <v>51405.97</v>
      </c>
      <c r="E28" s="14">
        <v>101868.999</v>
      </c>
      <c r="F28" s="16">
        <f t="shared" si="5"/>
        <v>50934.499499999998</v>
      </c>
      <c r="G28" s="15">
        <v>52815.23</v>
      </c>
      <c r="H28" s="6">
        <f t="shared" si="0"/>
        <v>51.846224581042563</v>
      </c>
      <c r="I28" s="18">
        <f t="shared" si="1"/>
        <v>102.74143256123753</v>
      </c>
    </row>
    <row r="29" spans="1:9" ht="30" x14ac:dyDescent="0.25">
      <c r="A29" s="8" t="s">
        <v>46</v>
      </c>
      <c r="B29" s="10" t="s">
        <v>47</v>
      </c>
      <c r="C29" s="14">
        <v>171.4</v>
      </c>
      <c r="D29" s="14">
        <v>43.5</v>
      </c>
      <c r="E29" s="14">
        <v>1811.3030000000001</v>
      </c>
      <c r="F29" s="16">
        <f t="shared" si="5"/>
        <v>905.65150000000006</v>
      </c>
      <c r="G29" s="15">
        <v>1258.5</v>
      </c>
      <c r="H29" s="6">
        <f t="shared" si="0"/>
        <v>69.480368552362577</v>
      </c>
      <c r="I29" s="18">
        <f t="shared" si="1"/>
        <v>2893.1034482758619</v>
      </c>
    </row>
    <row r="30" spans="1:9" ht="15" x14ac:dyDescent="0.25">
      <c r="A30" s="9" t="s">
        <v>48</v>
      </c>
      <c r="B30" s="10" t="s">
        <v>49</v>
      </c>
      <c r="C30" s="13">
        <f>SUM(C31:C36)</f>
        <v>953761.42</v>
      </c>
      <c r="D30" s="13">
        <f>SUM(D31:D36)</f>
        <v>686671.03999999992</v>
      </c>
      <c r="E30" s="13">
        <f>SUM(E31:E36)</f>
        <v>1085697.0719999999</v>
      </c>
      <c r="F30" s="13">
        <f>E30/2</f>
        <v>542848.53599999996</v>
      </c>
      <c r="G30" s="13">
        <f>SUM(G31:G36)</f>
        <v>767718.848</v>
      </c>
      <c r="H30" s="6">
        <f t="shared" si="0"/>
        <v>70.712067647539911</v>
      </c>
      <c r="I30" s="18">
        <f t="shared" si="1"/>
        <v>111.80300366242328</v>
      </c>
    </row>
    <row r="31" spans="1:9" ht="15" x14ac:dyDescent="0.25">
      <c r="A31" s="8" t="s">
        <v>50</v>
      </c>
      <c r="B31" s="10" t="s">
        <v>51</v>
      </c>
      <c r="C31" s="14">
        <v>319046.56</v>
      </c>
      <c r="D31" s="14">
        <v>222062.97</v>
      </c>
      <c r="E31" s="14">
        <v>379328.7</v>
      </c>
      <c r="F31" s="16">
        <f t="shared" ref="F31:F36" si="6">E31/2</f>
        <v>189664.35</v>
      </c>
      <c r="G31" s="15">
        <v>251842.223</v>
      </c>
      <c r="H31" s="6">
        <f t="shared" si="0"/>
        <v>66.391555134109282</v>
      </c>
      <c r="I31" s="18">
        <f t="shared" si="1"/>
        <v>113.41027412179527</v>
      </c>
    </row>
    <row r="32" spans="1:9" ht="15" x14ac:dyDescent="0.25">
      <c r="A32" s="8" t="s">
        <v>52</v>
      </c>
      <c r="B32" s="10" t="s">
        <v>53</v>
      </c>
      <c r="C32" s="14">
        <v>484154.21</v>
      </c>
      <c r="D32" s="14">
        <v>348798.1</v>
      </c>
      <c r="E32" s="14">
        <v>539015.66299999994</v>
      </c>
      <c r="F32" s="16">
        <f t="shared" si="6"/>
        <v>269507.83149999997</v>
      </c>
      <c r="G32" s="15">
        <v>393087.97100000002</v>
      </c>
      <c r="H32" s="6">
        <f t="shared" si="0"/>
        <v>72.927003421791113</v>
      </c>
      <c r="I32" s="18">
        <f t="shared" si="1"/>
        <v>112.69785328532467</v>
      </c>
    </row>
    <row r="33" spans="1:9" ht="15.75" x14ac:dyDescent="0.25">
      <c r="A33" s="11" t="s">
        <v>54</v>
      </c>
      <c r="B33" s="10" t="s">
        <v>55</v>
      </c>
      <c r="C33" s="14">
        <v>90282.8</v>
      </c>
      <c r="D33" s="14">
        <v>69741.72</v>
      </c>
      <c r="E33" s="14">
        <v>100816.109</v>
      </c>
      <c r="F33" s="16">
        <f t="shared" si="6"/>
        <v>50408.054499999998</v>
      </c>
      <c r="G33" s="15">
        <v>75025.251999999993</v>
      </c>
      <c r="H33" s="6">
        <f t="shared" si="0"/>
        <v>74.417920651946602</v>
      </c>
      <c r="I33" s="18">
        <f t="shared" si="1"/>
        <v>107.57585559977585</v>
      </c>
    </row>
    <row r="34" spans="1:9" ht="30" x14ac:dyDescent="0.25">
      <c r="A34" s="8" t="s">
        <v>56</v>
      </c>
      <c r="B34" s="10" t="s">
        <v>57</v>
      </c>
      <c r="C34" s="14">
        <v>500</v>
      </c>
      <c r="D34" s="14">
        <v>75.34</v>
      </c>
      <c r="E34" s="14"/>
      <c r="F34" s="16">
        <f t="shared" si="6"/>
        <v>0</v>
      </c>
      <c r="G34" s="15"/>
      <c r="H34" s="6"/>
      <c r="I34" s="18">
        <f t="shared" si="1"/>
        <v>0</v>
      </c>
    </row>
    <row r="35" spans="1:9" ht="15" x14ac:dyDescent="0.25">
      <c r="A35" s="8" t="s">
        <v>58</v>
      </c>
      <c r="B35" s="10" t="s">
        <v>59</v>
      </c>
      <c r="C35" s="14">
        <v>33114.85</v>
      </c>
      <c r="D35" s="14">
        <v>28635.25</v>
      </c>
      <c r="E35" s="14">
        <v>31691.599999999999</v>
      </c>
      <c r="F35" s="16">
        <f t="shared" si="6"/>
        <v>15845.8</v>
      </c>
      <c r="G35" s="15">
        <v>28813.547999999999</v>
      </c>
      <c r="H35" s="6">
        <f t="shared" si="0"/>
        <v>90.918565171843653</v>
      </c>
      <c r="I35" s="18">
        <f t="shared" si="1"/>
        <v>100.62265215075823</v>
      </c>
    </row>
    <row r="36" spans="1:9" ht="15" x14ac:dyDescent="0.25">
      <c r="A36" s="8" t="s">
        <v>60</v>
      </c>
      <c r="B36" s="10" t="s">
        <v>61</v>
      </c>
      <c r="C36" s="14">
        <v>26663</v>
      </c>
      <c r="D36" s="14">
        <v>17357.66</v>
      </c>
      <c r="E36" s="14">
        <v>34845</v>
      </c>
      <c r="F36" s="16">
        <f t="shared" si="6"/>
        <v>17422.5</v>
      </c>
      <c r="G36" s="15">
        <v>18949.853999999999</v>
      </c>
      <c r="H36" s="6">
        <f t="shared" si="0"/>
        <v>54.383280241067588</v>
      </c>
      <c r="I36" s="18">
        <f t="shared" si="1"/>
        <v>109.17286085797279</v>
      </c>
    </row>
    <row r="37" spans="1:9" ht="15" x14ac:dyDescent="0.25">
      <c r="A37" s="9" t="s">
        <v>62</v>
      </c>
      <c r="B37" s="10" t="s">
        <v>63</v>
      </c>
      <c r="C37" s="13">
        <f>SUM(C38:C39)</f>
        <v>96454.569999999992</v>
      </c>
      <c r="D37" s="13">
        <f>SUM(D38:D39)</f>
        <v>76630.829999999987</v>
      </c>
      <c r="E37" s="13">
        <f>SUM(E38:E39)</f>
        <v>129040.595</v>
      </c>
      <c r="F37" s="13">
        <f>E37/2</f>
        <v>64520.297500000001</v>
      </c>
      <c r="G37" s="13">
        <f>SUM(G38:G39)</f>
        <v>102286.48700000001</v>
      </c>
      <c r="H37" s="6">
        <f t="shared" si="0"/>
        <v>79.266905891126754</v>
      </c>
      <c r="I37" s="18">
        <f t="shared" si="1"/>
        <v>133.47954994093112</v>
      </c>
    </row>
    <row r="38" spans="1:9" ht="15" x14ac:dyDescent="0.25">
      <c r="A38" s="8" t="s">
        <v>64</v>
      </c>
      <c r="B38" s="10" t="s">
        <v>65</v>
      </c>
      <c r="C38" s="14">
        <v>95994.06</v>
      </c>
      <c r="D38" s="14">
        <v>76372.039999999994</v>
      </c>
      <c r="E38" s="14">
        <v>128552.985</v>
      </c>
      <c r="F38" s="16">
        <f t="shared" ref="F38:F39" si="7">E38/2</f>
        <v>64276.4925</v>
      </c>
      <c r="G38" s="15">
        <v>102101.508</v>
      </c>
      <c r="H38" s="6">
        <f t="shared" si="0"/>
        <v>79.42367732651249</v>
      </c>
      <c r="I38" s="18">
        <f t="shared" si="1"/>
        <v>133.68964348732862</v>
      </c>
    </row>
    <row r="39" spans="1:9" ht="30" x14ac:dyDescent="0.25">
      <c r="A39" s="8" t="s">
        <v>66</v>
      </c>
      <c r="B39" s="10" t="s">
        <v>67</v>
      </c>
      <c r="C39" s="14">
        <v>460.51</v>
      </c>
      <c r="D39" s="14">
        <v>258.79000000000002</v>
      </c>
      <c r="E39" s="14">
        <v>487.61</v>
      </c>
      <c r="F39" s="16">
        <f t="shared" si="7"/>
        <v>243.80500000000001</v>
      </c>
      <c r="G39" s="15">
        <v>184.97900000000001</v>
      </c>
      <c r="H39" s="6">
        <f t="shared" si="0"/>
        <v>37.935850372223705</v>
      </c>
      <c r="I39" s="18">
        <f t="shared" si="1"/>
        <v>71.478418795162099</v>
      </c>
    </row>
    <row r="40" spans="1:9" ht="15" x14ac:dyDescent="0.25">
      <c r="A40" s="9" t="s">
        <v>68</v>
      </c>
      <c r="B40" s="10" t="s">
        <v>69</v>
      </c>
      <c r="C40" s="13">
        <f>SUM(C41:C43)</f>
        <v>92691.111999999994</v>
      </c>
      <c r="D40" s="13">
        <f>SUM(D41:D43)</f>
        <v>60771.83</v>
      </c>
      <c r="E40" s="13">
        <f>SUM(E41:E43)</f>
        <v>107031.818</v>
      </c>
      <c r="F40" s="13">
        <f>E40/2</f>
        <v>53515.909</v>
      </c>
      <c r="G40" s="13">
        <f>SUM(G41:G43)</f>
        <v>54961.414000000004</v>
      </c>
      <c r="H40" s="6">
        <f t="shared" si="0"/>
        <v>51.350537650402238</v>
      </c>
      <c r="I40" s="18">
        <f t="shared" si="1"/>
        <v>90.438964895412894</v>
      </c>
    </row>
    <row r="41" spans="1:9" ht="15" x14ac:dyDescent="0.25">
      <c r="A41" s="8" t="s">
        <v>70</v>
      </c>
      <c r="B41" s="10" t="s">
        <v>71</v>
      </c>
      <c r="C41" s="14">
        <v>474.71</v>
      </c>
      <c r="D41" s="14">
        <v>371.39</v>
      </c>
      <c r="E41" s="14">
        <v>805.58699999999999</v>
      </c>
      <c r="F41" s="16">
        <f t="shared" ref="F41:F43" si="8">E41/2</f>
        <v>402.79349999999999</v>
      </c>
      <c r="G41" s="15">
        <v>617.31700000000001</v>
      </c>
      <c r="H41" s="6">
        <f t="shared" si="0"/>
        <v>76.629463980923234</v>
      </c>
      <c r="I41" s="18">
        <f t="shared" si="1"/>
        <v>166.21799186838635</v>
      </c>
    </row>
    <row r="42" spans="1:9" ht="15" x14ac:dyDescent="0.25">
      <c r="A42" s="8" t="s">
        <v>72</v>
      </c>
      <c r="B42" s="10" t="s">
        <v>73</v>
      </c>
      <c r="C42" s="14">
        <v>32434.22</v>
      </c>
      <c r="D42" s="14">
        <v>24193.79</v>
      </c>
      <c r="E42" s="14">
        <v>29547.200000000001</v>
      </c>
      <c r="F42" s="16">
        <f t="shared" si="8"/>
        <v>14773.6</v>
      </c>
      <c r="G42" s="15">
        <v>12511.46</v>
      </c>
      <c r="H42" s="6">
        <f t="shared" si="0"/>
        <v>42.343978448042449</v>
      </c>
      <c r="I42" s="18">
        <f t="shared" si="1"/>
        <v>51.713518220998026</v>
      </c>
    </row>
    <row r="43" spans="1:9" ht="15" x14ac:dyDescent="0.25">
      <c r="A43" s="8" t="s">
        <v>74</v>
      </c>
      <c r="B43" s="10" t="s">
        <v>75</v>
      </c>
      <c r="C43" s="14">
        <v>59782.182000000001</v>
      </c>
      <c r="D43" s="14">
        <v>36206.65</v>
      </c>
      <c r="E43" s="14">
        <v>76679.031000000003</v>
      </c>
      <c r="F43" s="16">
        <f t="shared" si="8"/>
        <v>38339.515500000001</v>
      </c>
      <c r="G43" s="15">
        <v>41832.637000000002</v>
      </c>
      <c r="H43" s="6">
        <f t="shared" si="0"/>
        <v>54.55551074973809</v>
      </c>
      <c r="I43" s="18">
        <f t="shared" si="1"/>
        <v>115.53854609581389</v>
      </c>
    </row>
    <row r="44" spans="1:9" ht="15" x14ac:dyDescent="0.25">
      <c r="A44" s="9" t="s">
        <v>76</v>
      </c>
      <c r="B44" s="10" t="s">
        <v>77</v>
      </c>
      <c r="C44" s="13">
        <f>C45</f>
        <v>43583.8</v>
      </c>
      <c r="D44" s="13">
        <f>D45</f>
        <v>28720.52</v>
      </c>
      <c r="E44" s="13">
        <f>E45</f>
        <v>46453.557000000001</v>
      </c>
      <c r="F44" s="13">
        <f>E44/2</f>
        <v>23226.7785</v>
      </c>
      <c r="G44" s="13">
        <f>G45</f>
        <v>39563.703999999998</v>
      </c>
      <c r="H44" s="6">
        <f t="shared" si="0"/>
        <v>85.168298307059658</v>
      </c>
      <c r="I44" s="18">
        <f t="shared" si="1"/>
        <v>137.75413537080806</v>
      </c>
    </row>
    <row r="45" spans="1:9" ht="15" x14ac:dyDescent="0.25">
      <c r="A45" s="8" t="s">
        <v>78</v>
      </c>
      <c r="B45" s="10" t="s">
        <v>79</v>
      </c>
      <c r="C45" s="14">
        <v>43583.8</v>
      </c>
      <c r="D45" s="14">
        <v>28720.52</v>
      </c>
      <c r="E45" s="14">
        <v>46453.557000000001</v>
      </c>
      <c r="F45" s="16">
        <f>E45/2</f>
        <v>23226.7785</v>
      </c>
      <c r="G45" s="15">
        <v>39563.703999999998</v>
      </c>
      <c r="H45" s="6">
        <f t="shared" si="0"/>
        <v>85.168298307059658</v>
      </c>
      <c r="I45" s="18">
        <f t="shared" si="1"/>
        <v>137.75413537080806</v>
      </c>
    </row>
    <row r="46" spans="1:9" ht="28.5" x14ac:dyDescent="0.25">
      <c r="A46" s="9" t="s">
        <v>80</v>
      </c>
      <c r="B46" s="10" t="s">
        <v>81</v>
      </c>
      <c r="C46" s="13">
        <f>SUM(C47:C48)</f>
        <v>2026.1399999999999</v>
      </c>
      <c r="D46" s="13">
        <f>SUM(D47:D48)</f>
        <v>1496.88</v>
      </c>
      <c r="E46" s="13">
        <f>SUM(E47:E48)</f>
        <v>3922.75</v>
      </c>
      <c r="F46" s="13">
        <f>E46/2</f>
        <v>1961.375</v>
      </c>
      <c r="G46" s="13">
        <f>SUM(G47:G48)</f>
        <v>2177.9610000000002</v>
      </c>
      <c r="H46" s="6">
        <f t="shared" si="0"/>
        <v>55.521279714486013</v>
      </c>
      <c r="I46" s="18">
        <f t="shared" si="1"/>
        <v>145.50004008337342</v>
      </c>
    </row>
    <row r="47" spans="1:9" ht="15" x14ac:dyDescent="0.25">
      <c r="A47" s="8" t="s">
        <v>82</v>
      </c>
      <c r="B47" s="10" t="s">
        <v>83</v>
      </c>
      <c r="C47" s="14">
        <v>1260</v>
      </c>
      <c r="D47" s="14">
        <v>800</v>
      </c>
      <c r="E47" s="14">
        <v>2500</v>
      </c>
      <c r="F47" s="16">
        <f t="shared" ref="F47:F48" si="9">E47/2</f>
        <v>1250</v>
      </c>
      <c r="G47" s="15">
        <v>1575</v>
      </c>
      <c r="H47" s="6">
        <f t="shared" si="0"/>
        <v>63</v>
      </c>
      <c r="I47" s="18">
        <f t="shared" si="1"/>
        <v>196.875</v>
      </c>
    </row>
    <row r="48" spans="1:9" ht="15" x14ac:dyDescent="0.25">
      <c r="A48" s="8" t="s">
        <v>84</v>
      </c>
      <c r="B48" s="10" t="s">
        <v>85</v>
      </c>
      <c r="C48" s="14">
        <v>766.14</v>
      </c>
      <c r="D48" s="14">
        <v>696.88</v>
      </c>
      <c r="E48" s="14">
        <v>1422.75</v>
      </c>
      <c r="F48" s="16">
        <f t="shared" si="9"/>
        <v>711.375</v>
      </c>
      <c r="G48" s="15">
        <v>602.96100000000001</v>
      </c>
      <c r="H48" s="6">
        <f t="shared" si="0"/>
        <v>42.379968371112284</v>
      </c>
      <c r="I48" s="18">
        <f t="shared" si="1"/>
        <v>86.522930777178289</v>
      </c>
    </row>
    <row r="49" spans="1:9" ht="0.75" hidden="1" customHeight="1" x14ac:dyDescent="0.25">
      <c r="A49" s="9" t="s">
        <v>86</v>
      </c>
      <c r="B49" s="10" t="s">
        <v>87</v>
      </c>
      <c r="C49" s="13">
        <f>SUM(C50:C51)</f>
        <v>2026.1399999999999</v>
      </c>
      <c r="D49" s="13">
        <f>SUM(D50:D51)</f>
        <v>1496.88</v>
      </c>
      <c r="E49" s="13">
        <f>SUM(E50:E51)</f>
        <v>0</v>
      </c>
      <c r="F49" s="13">
        <f t="shared" ref="F49:F51" si="10">E49/4</f>
        <v>0</v>
      </c>
      <c r="G49" s="13">
        <f>SUM(G50:G51)</f>
        <v>0</v>
      </c>
      <c r="H49" s="6" t="e">
        <f t="shared" si="0"/>
        <v>#DIV/0!</v>
      </c>
      <c r="I49" s="18">
        <f t="shared" si="1"/>
        <v>0</v>
      </c>
    </row>
    <row r="50" spans="1:9" ht="45" hidden="1" x14ac:dyDescent="0.25">
      <c r="A50" s="8" t="s">
        <v>88</v>
      </c>
      <c r="B50" s="10" t="s">
        <v>89</v>
      </c>
      <c r="C50" s="14">
        <v>1260</v>
      </c>
      <c r="D50" s="14">
        <v>800</v>
      </c>
      <c r="E50" s="14"/>
      <c r="F50" s="13">
        <f t="shared" si="10"/>
        <v>0</v>
      </c>
      <c r="G50" s="14"/>
      <c r="H50" s="6" t="e">
        <f t="shared" si="0"/>
        <v>#DIV/0!</v>
      </c>
      <c r="I50" s="18">
        <f t="shared" si="1"/>
        <v>0</v>
      </c>
    </row>
    <row r="51" spans="1:9" ht="1.5" customHeight="1" x14ac:dyDescent="0.25">
      <c r="A51" s="8" t="s">
        <v>90</v>
      </c>
      <c r="B51" s="10" t="s">
        <v>91</v>
      </c>
      <c r="C51" s="14">
        <v>766.14</v>
      </c>
      <c r="D51" s="14">
        <v>696.88</v>
      </c>
      <c r="E51" s="14"/>
      <c r="F51" s="13">
        <f t="shared" si="10"/>
        <v>0</v>
      </c>
      <c r="G51" s="14"/>
      <c r="H51" s="6" t="e">
        <f t="shared" si="0"/>
        <v>#DIV/0!</v>
      </c>
      <c r="I51" s="18">
        <f t="shared" si="1"/>
        <v>0</v>
      </c>
    </row>
    <row r="52" spans="1:9" ht="15" x14ac:dyDescent="0.25">
      <c r="A52" s="9" t="s">
        <v>92</v>
      </c>
      <c r="B52" s="12"/>
      <c r="C52" s="13">
        <f>C46+C44+C40+C37+C30+C25+C19+C15+C13+C5</f>
        <v>1718684.202</v>
      </c>
      <c r="D52" s="13">
        <f>D46+D44+D40+D37+D30+D25+D19+D15+D13+D5</f>
        <v>1144522.6599999997</v>
      </c>
      <c r="E52" s="13">
        <f>E49+E46+E44+E40+E37+E30+E25+E19+E15+E13+E5</f>
        <v>1938100.23</v>
      </c>
      <c r="F52" s="13">
        <f>F49+F46+F44+F40+F37+F30+F25+F19+F15+F13+F5</f>
        <v>969050.11499999999</v>
      </c>
      <c r="G52" s="13">
        <f>G49+G46+G44+G40+G37+G30+G25+G19+G15+G13+G5</f>
        <v>1263334.6930000002</v>
      </c>
      <c r="H52" s="6">
        <f t="shared" si="0"/>
        <v>65.184177445766068</v>
      </c>
      <c r="I52" s="18">
        <f t="shared" si="1"/>
        <v>110.38092448077879</v>
      </c>
    </row>
  </sheetData>
  <mergeCells count="2">
    <mergeCell ref="A1:H1"/>
    <mergeCell ref="A2:H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2018-10-12T10:11:03Z</dcterms:modified>
</cp:coreProperties>
</file>