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75C5D13B-BD92-4FB3-9DB9-4287FFABA45C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9" i="3"/>
  <c r="D48" i="3"/>
  <c r="D47" i="3"/>
  <c r="D46" i="3"/>
  <c r="D53" i="3"/>
  <c r="D57" i="3"/>
  <c r="D56" i="3"/>
  <c r="D55" i="3"/>
  <c r="D62" i="3"/>
  <c r="D61" i="3"/>
  <c r="D59" i="3"/>
  <c r="C5" i="3"/>
  <c r="D5" i="3" s="1"/>
  <c r="B5" i="3"/>
  <c r="C45" i="3"/>
  <c r="B45" i="3"/>
  <c r="C34" i="3"/>
  <c r="B34" i="3"/>
  <c r="D45" i="3" l="1"/>
  <c r="D34" i="3"/>
  <c r="C20" i="3"/>
  <c r="D20" i="3" s="1"/>
  <c r="B20" i="3"/>
  <c r="C63" i="3"/>
  <c r="B63" i="3"/>
  <c r="D64" i="3"/>
  <c r="B40" i="3"/>
  <c r="C29" i="3"/>
  <c r="D29" i="3" s="1"/>
  <c r="B29" i="3"/>
  <c r="C60" i="3"/>
  <c r="D60" i="3" s="1"/>
  <c r="B60" i="3"/>
  <c r="C58" i="3"/>
  <c r="B58" i="3"/>
  <c r="C54" i="3"/>
  <c r="B54" i="3"/>
  <c r="C52" i="3"/>
  <c r="B52" i="3"/>
  <c r="C40" i="3"/>
  <c r="C31" i="3"/>
  <c r="D31" i="3" s="1"/>
  <c r="C23" i="3"/>
  <c r="D23" i="3" s="1"/>
  <c r="B23" i="3"/>
  <c r="D63" i="3" l="1"/>
  <c r="D58" i="3"/>
  <c r="D54" i="3"/>
  <c r="D52" i="3"/>
  <c r="B66" i="3"/>
  <c r="D40" i="3"/>
  <c r="B67" i="3"/>
  <c r="C66" i="3"/>
  <c r="C67" i="3" l="1"/>
  <c r="D66" i="3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<sst xmlns="http://schemas.openxmlformats.org/spreadsheetml/2006/main" count="69" uniqueCount="69">
  <si>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</si>
  <si>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</si>
  <si>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</si>
  <si>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</si>
  <si>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</si>
  <si>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</si>
  <si>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</si>
  <si>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</si>
  <si>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</si>
  <si>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</si>
  <si>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</si>
  <si>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</si>
  <si>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</si>
  <si>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</si>
  <si>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</si>
  <si>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</si>
  <si>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</si>
  <si>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</si>
  <si>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</si>
  <si>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</si>
  <si>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</si>
  <si>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</si>
  <si>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</si>
  <si>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</si>
  <si>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</si>
  <si>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</si>
  <si>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</si>
  <si>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</si>
  <si>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</si>
  <si>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</si>
  <si>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</si>
  <si>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</si>
  <si>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</si>
  <si>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</si>
  <si>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</si>
  <si>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</si>
  <si>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</si>
  <si>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</si>
  <si>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</si>
  <si>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</si>
  <si>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</si>
  <si>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</si>
  <si>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</si>
  <si>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</si>
  <si>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</si>
  <si>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</si>
  <si>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</si>
  <si>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</si>
  <si>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</si>
  <si>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</si>
  <si>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</si>
  <si>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</si>
  <si>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</si>
  <si>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</si>
  <si>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</si>
  <si>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</si>
  <si>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</si>
  <si>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</si>
  <si>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</si>
  <si>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</si>
  <si>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</si>
  <si>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</si>
  <si>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</si>
  <si>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</si>
  <si>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</si>
  <si>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январь-апрель 2017 года</t>
  </si>
  <si>
    <t>План на  2017 год</t>
  </si>
  <si>
    <t>Отчет за текущий период 2017 года</t>
  </si>
  <si>
    <t>0314-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</si>
</sst>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zoomScaleNormal="100" workbookViewId="0">
      <selection activeCell="A7" sqref="A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188384.53799999997</v>
      </c>
      <c r="D5" s="17">
        <f>C5/B5*100</f>
        <v>36.687018467704398</v>
      </c>
    </row>
    <row r="6" spans="1:4" ht="15.75" x14ac:dyDescent="0.25">
      <c r="A6" s="7" t="s">
        <v>4</v>
      </c>
      <c r="B6" s="14">
        <v>316777</v>
      </c>
      <c r="C6" s="14">
        <v>90439.5</v>
      </c>
      <c r="D6" s="16">
        <f t="shared" ref="D6:D19" si="0">C6/B6*100</f>
        <v>28.549894720891984</v>
      </c>
    </row>
    <row r="7" spans="1:4" ht="31.5" x14ac:dyDescent="0.25">
      <c r="A7" s="7" t="s">
        <v>62</v>
      </c>
      <c r="B7" s="14">
        <v>19743</v>
      </c>
      <c r="C7" s="14">
        <v>5716.4350000000004</v>
      </c>
      <c r="D7" s="16">
        <f t="shared" si="0"/>
        <v>28.954236944739907</v>
      </c>
    </row>
    <row r="8" spans="1:4" ht="15.75" x14ac:dyDescent="0.25">
      <c r="A8" s="7" t="s">
        <v>5</v>
      </c>
      <c r="B8" s="14">
        <v>108695</v>
      </c>
      <c r="C8" s="14">
        <v>56662.15</v>
      </c>
      <c r="D8" s="16">
        <f t="shared" si="0"/>
        <v>52.129490776944664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34.688000000000002</v>
      </c>
      <c r="D10" s="16">
        <f t="shared" si="0"/>
        <v>1.8256842105263158</v>
      </c>
    </row>
    <row r="11" spans="1:4" ht="15.75" x14ac:dyDescent="0.25">
      <c r="A11" s="7" t="s">
        <v>7</v>
      </c>
      <c r="B11" s="14">
        <v>7906</v>
      </c>
      <c r="C11" s="14">
        <v>2595.3200000000002</v>
      </c>
      <c r="D11" s="16">
        <f t="shared" si="0"/>
        <v>32.8272198330382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18513.34</v>
      </c>
      <c r="D13" s="16">
        <f t="shared" si="0"/>
        <v>48.988753936122357</v>
      </c>
    </row>
    <row r="14" spans="1:4" ht="15.75" x14ac:dyDescent="0.25">
      <c r="A14" s="7" t="s">
        <v>10</v>
      </c>
      <c r="B14" s="14">
        <v>3695</v>
      </c>
      <c r="C14" s="14">
        <v>1726.96</v>
      </c>
      <c r="D14" s="16">
        <f t="shared" si="0"/>
        <v>46.737753721244928</v>
      </c>
    </row>
    <row r="15" spans="1:4" ht="15.75" x14ac:dyDescent="0.25">
      <c r="A15" s="7" t="s">
        <v>30</v>
      </c>
      <c r="B15" s="14">
        <v>220</v>
      </c>
      <c r="C15" s="14">
        <v>148.65</v>
      </c>
      <c r="D15" s="16">
        <f t="shared" si="0"/>
        <v>67.568181818181813</v>
      </c>
    </row>
    <row r="16" spans="1:4" ht="15.75" x14ac:dyDescent="0.25">
      <c r="A16" s="7" t="s">
        <v>11</v>
      </c>
      <c r="B16" s="14">
        <v>10814</v>
      </c>
      <c r="C16" s="14">
        <v>6741.56</v>
      </c>
      <c r="D16" s="16">
        <f t="shared" si="0"/>
        <v>62.341039393378963</v>
      </c>
    </row>
    <row r="17" spans="1:4" ht="15.75" x14ac:dyDescent="0.25">
      <c r="A17" s="7" t="s">
        <v>12</v>
      </c>
      <c r="B17" s="14">
        <v>5950</v>
      </c>
      <c r="C17" s="14">
        <v>2804.6950000000002</v>
      </c>
      <c r="D17" s="16">
        <f t="shared" si="0"/>
        <v>47.137731092436979</v>
      </c>
    </row>
    <row r="18" spans="1:4" ht="15.75" x14ac:dyDescent="0.25">
      <c r="A18" s="7" t="s">
        <v>13</v>
      </c>
      <c r="B18" s="14">
        <v>0</v>
      </c>
      <c r="C18" s="14">
        <v>3001.24</v>
      </c>
      <c r="D18" s="16"/>
    </row>
    <row r="19" spans="1:4" s="6" customFormat="1" ht="15.75" x14ac:dyDescent="0.25">
      <c r="A19" s="5" t="s">
        <v>14</v>
      </c>
      <c r="B19" s="14">
        <v>887506.3</v>
      </c>
      <c r="C19" s="14">
        <v>227095.19</v>
      </c>
      <c r="D19" s="16">
        <f t="shared" si="0"/>
        <v>25.588008783712297</v>
      </c>
    </row>
    <row r="20" spans="1:4" s="6" customFormat="1" ht="15.75" x14ac:dyDescent="0.25">
      <c r="A20" s="5" t="s">
        <v>15</v>
      </c>
      <c r="B20" s="15">
        <f>B19+B5</f>
        <v>1400997.3</v>
      </c>
      <c r="C20" s="15">
        <f>C19+C5</f>
        <v>415479.728</v>
      </c>
      <c r="D20" s="17">
        <f>C20/B20*100</f>
        <v>29.655997766733737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85307.839999999997</v>
      </c>
      <c r="C23" s="11">
        <f>C24+C25+C26+C27+C28</f>
        <v>19498.442999999999</v>
      </c>
      <c r="D23" s="17">
        <f>C23/B23*100</f>
        <v>22.856566289804078</v>
      </c>
    </row>
    <row r="24" spans="1:4" ht="47.25" x14ac:dyDescent="0.25">
      <c r="A24" s="7" t="s">
        <v>31</v>
      </c>
      <c r="B24" s="12">
        <v>3396</v>
      </c>
      <c r="C24" s="12">
        <v>909.24300000000005</v>
      </c>
      <c r="D24" s="16">
        <f t="shared" ref="D24:D64" si="1">C24/B24*100</f>
        <v>26.773939929328623</v>
      </c>
    </row>
    <row r="25" spans="1:4" ht="47.25" x14ac:dyDescent="0.25">
      <c r="A25" s="7" t="s">
        <v>32</v>
      </c>
      <c r="B25" s="12">
        <v>66516</v>
      </c>
      <c r="C25" s="12">
        <v>15778.53</v>
      </c>
      <c r="D25" s="16">
        <f t="shared" si="1"/>
        <v>23.721405376150102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14695.84</v>
      </c>
      <c r="C28" s="12">
        <v>2810.67</v>
      </c>
      <c r="D28" s="16">
        <f t="shared" si="1"/>
        <v>19.125616500996202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523.70000000000005</v>
      </c>
      <c r="D29" s="16">
        <f t="shared" si="1"/>
        <v>33.333333333333336</v>
      </c>
    </row>
    <row r="30" spans="1:4" ht="15.75" x14ac:dyDescent="0.25">
      <c r="A30" s="7" t="s">
        <v>36</v>
      </c>
      <c r="B30" s="12">
        <v>1571.1</v>
      </c>
      <c r="C30" s="12">
        <v>523.70000000000005</v>
      </c>
      <c r="D30" s="16">
        <f t="shared" si="1"/>
        <v>33.333333333333336</v>
      </c>
    </row>
    <row r="31" spans="1:4" s="6" customFormat="1" ht="15.75" x14ac:dyDescent="0.25">
      <c r="A31" s="5" t="s">
        <v>19</v>
      </c>
      <c r="B31" s="11">
        <f>SUM(B32:B33)</f>
        <v>7051</v>
      </c>
      <c r="C31" s="11">
        <f>C32</f>
        <v>646.46</v>
      </c>
      <c r="D31" s="17">
        <f>C31/B31*100</f>
        <v>9.1683449156148065</v>
      </c>
    </row>
    <row r="32" spans="1:4" ht="31.5" x14ac:dyDescent="0.25">
      <c r="A32" s="7" t="s">
        <v>37</v>
      </c>
      <c r="B32" s="12">
        <v>3051</v>
      </c>
      <c r="C32" s="12">
        <v>646.46</v>
      </c>
      <c r="D32" s="16">
        <f t="shared" si="1"/>
        <v>21.18846279908227</v>
      </c>
    </row>
    <row r="33" spans="1:4" ht="31.5" x14ac:dyDescent="0.25">
      <c r="A33" s="7" t="s">
        <v>68</v>
      </c>
      <c r="B33" s="12">
        <v>4000</v>
      </c>
      <c r="C33" s="12"/>
      <c r="D33" s="16"/>
    </row>
    <row r="34" spans="1:4" s="6" customFormat="1" ht="15.75" x14ac:dyDescent="0.25">
      <c r="A34" s="5" t="s">
        <v>20</v>
      </c>
      <c r="B34" s="11">
        <f>SUM(B35:B39)</f>
        <v>106167.5</v>
      </c>
      <c r="C34" s="11">
        <f>SUM(C35:C39)</f>
        <v>10656.380000000001</v>
      </c>
      <c r="D34" s="17">
        <f>C34/B34*100</f>
        <v>10.037327807474039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12300.1</v>
      </c>
      <c r="C36" s="12">
        <v>1350.69</v>
      </c>
      <c r="D36" s="16">
        <f t="shared" si="1"/>
        <v>10.98113023471354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86589.2</v>
      </c>
      <c r="C38" s="12">
        <v>8060.6</v>
      </c>
      <c r="D38" s="16">
        <f t="shared" si="1"/>
        <v>9.3090131332775918</v>
      </c>
    </row>
    <row r="39" spans="1:4" ht="15.75" x14ac:dyDescent="0.25">
      <c r="A39" s="7" t="s">
        <v>41</v>
      </c>
      <c r="B39" s="12">
        <v>6758.2</v>
      </c>
      <c r="C39" s="12">
        <v>1245.0899999999999</v>
      </c>
      <c r="D39" s="16">
        <f t="shared" si="1"/>
        <v>18.423396762451542</v>
      </c>
    </row>
    <row r="40" spans="1:4" s="6" customFormat="1" ht="15.75" x14ac:dyDescent="0.25">
      <c r="A40" s="5" t="s">
        <v>21</v>
      </c>
      <c r="B40" s="11">
        <f>B41+B42+B43+B44</f>
        <v>151295.88</v>
      </c>
      <c r="C40" s="11">
        <f>C41+C42+C43+C44</f>
        <v>6077.7260000000006</v>
      </c>
      <c r="D40" s="17">
        <f>C40/B40*100</f>
        <v>4.0171126933529191</v>
      </c>
    </row>
    <row r="41" spans="1:4" ht="15.75" x14ac:dyDescent="0.25">
      <c r="A41" s="7" t="s">
        <v>42</v>
      </c>
      <c r="B41" s="12">
        <v>58546.7</v>
      </c>
      <c r="C41" s="12">
        <v>390.27</v>
      </c>
      <c r="D41" s="16">
        <f t="shared" si="1"/>
        <v>0.66659606775445923</v>
      </c>
    </row>
    <row r="42" spans="1:4" ht="15.75" x14ac:dyDescent="0.25">
      <c r="A42" s="7" t="s">
        <v>43</v>
      </c>
      <c r="B42" s="12">
        <v>43725.440000000002</v>
      </c>
      <c r="C42" s="12">
        <v>725.7</v>
      </c>
      <c r="D42" s="16">
        <f t="shared" si="1"/>
        <v>1.6596745510165249</v>
      </c>
    </row>
    <row r="43" spans="1:4" ht="15.75" x14ac:dyDescent="0.25">
      <c r="A43" s="7" t="s">
        <v>44</v>
      </c>
      <c r="B43" s="12">
        <v>40793.29</v>
      </c>
      <c r="C43" s="12">
        <v>911.75599999999997</v>
      </c>
      <c r="D43" s="16">
        <f t="shared" si="1"/>
        <v>2.2350636587536821</v>
      </c>
    </row>
    <row r="44" spans="1:4" ht="15.75" x14ac:dyDescent="0.25">
      <c r="A44" s="7" t="s">
        <v>45</v>
      </c>
      <c r="B44" s="12">
        <v>8230.4500000000007</v>
      </c>
      <c r="C44" s="12">
        <v>4050</v>
      </c>
      <c r="D44" s="16">
        <f t="shared" si="1"/>
        <v>49.207515992442694</v>
      </c>
    </row>
    <row r="45" spans="1:4" s="6" customFormat="1" ht="15.75" x14ac:dyDescent="0.25">
      <c r="A45" s="5" t="s">
        <v>22</v>
      </c>
      <c r="B45" s="11">
        <f>SUM(B46:B51)</f>
        <v>900886.35</v>
      </c>
      <c r="C45" s="11">
        <f>SUM(C46:C51)</f>
        <v>293222.18700000003</v>
      </c>
      <c r="D45" s="17">
        <f>C45/B45*100</f>
        <v>32.548188459065905</v>
      </c>
    </row>
    <row r="46" spans="1:4" ht="15.75" x14ac:dyDescent="0.25">
      <c r="A46" s="7" t="s">
        <v>46</v>
      </c>
      <c r="B46" s="12">
        <v>291965.7</v>
      </c>
      <c r="C46" s="12">
        <v>93472.56</v>
      </c>
      <c r="D46" s="16">
        <f t="shared" si="1"/>
        <v>32.014911340612954</v>
      </c>
    </row>
    <row r="47" spans="1:4" ht="15.75" x14ac:dyDescent="0.25">
      <c r="A47" s="7" t="s">
        <v>47</v>
      </c>
      <c r="B47" s="12">
        <v>465266.8</v>
      </c>
      <c r="C47" s="12">
        <v>154879.45699999999</v>
      </c>
      <c r="D47" s="16">
        <f t="shared" si="1"/>
        <v>33.288310491958597</v>
      </c>
    </row>
    <row r="48" spans="1:4" ht="15.75" x14ac:dyDescent="0.25">
      <c r="A48" s="7" t="s">
        <v>64</v>
      </c>
      <c r="B48" s="12">
        <v>84076</v>
      </c>
      <c r="C48" s="12">
        <v>32971.15</v>
      </c>
      <c r="D48" s="16">
        <f t="shared" si="1"/>
        <v>39.215888006089727</v>
      </c>
    </row>
    <row r="49" spans="1:4" ht="15.75" customHeight="1" x14ac:dyDescent="0.25">
      <c r="A49" s="7" t="s">
        <v>48</v>
      </c>
      <c r="B49" s="12">
        <v>500</v>
      </c>
      <c r="C49" s="12">
        <v>42.7</v>
      </c>
      <c r="D49" s="16">
        <f t="shared" si="1"/>
        <v>8.5400000000000009</v>
      </c>
    </row>
    <row r="50" spans="1:4" ht="15.75" x14ac:dyDescent="0.25">
      <c r="A50" s="7" t="s">
        <v>50</v>
      </c>
      <c r="B50" s="12">
        <v>32414.85</v>
      </c>
      <c r="C50" s="12">
        <v>5413.15</v>
      </c>
      <c r="D50" s="16">
        <f t="shared" si="1"/>
        <v>16.699599103497317</v>
      </c>
    </row>
    <row r="51" spans="1:4" ht="15.75" x14ac:dyDescent="0.25">
      <c r="A51" s="8" t="s">
        <v>49</v>
      </c>
      <c r="B51" s="12">
        <v>26663</v>
      </c>
      <c r="C51" s="12">
        <v>6443.17</v>
      </c>
      <c r="D51" s="16">
        <f t="shared" si="1"/>
        <v>24.165210216404756</v>
      </c>
    </row>
    <row r="52" spans="1:4" s="6" customFormat="1" ht="15.75" x14ac:dyDescent="0.25">
      <c r="A52" s="5" t="s">
        <v>23</v>
      </c>
      <c r="B52" s="11">
        <f>B53</f>
        <v>50861.39</v>
      </c>
      <c r="C52" s="11">
        <f>C53</f>
        <v>20229.169999999998</v>
      </c>
      <c r="D52" s="17">
        <f>C52/B52*100</f>
        <v>39.773136361393185</v>
      </c>
    </row>
    <row r="53" spans="1:4" ht="15.75" x14ac:dyDescent="0.25">
      <c r="A53" s="7" t="s">
        <v>51</v>
      </c>
      <c r="B53" s="12">
        <v>50861.39</v>
      </c>
      <c r="C53" s="12">
        <v>20229.169999999998</v>
      </c>
      <c r="D53" s="16">
        <f t="shared" si="1"/>
        <v>39.773136361393185</v>
      </c>
    </row>
    <row r="54" spans="1:4" s="6" customFormat="1" ht="15.75" x14ac:dyDescent="0.25">
      <c r="A54" s="5" t="s">
        <v>60</v>
      </c>
      <c r="B54" s="11">
        <f>B55+B56+B57</f>
        <v>87647.597999999998</v>
      </c>
      <c r="C54" s="11">
        <f>C55+C56+C57</f>
        <v>16584.452000000001</v>
      </c>
      <c r="D54" s="17">
        <f>C54/B54*100</f>
        <v>18.921741586118539</v>
      </c>
    </row>
    <row r="55" spans="1:4" ht="15.75" x14ac:dyDescent="0.25">
      <c r="A55" s="7" t="s">
        <v>52</v>
      </c>
      <c r="B55" s="12">
        <v>415.678</v>
      </c>
      <c r="C55" s="12">
        <v>156.21199999999999</v>
      </c>
      <c r="D55" s="16">
        <f t="shared" si="1"/>
        <v>37.580049942503571</v>
      </c>
    </row>
    <row r="56" spans="1:4" ht="15.75" x14ac:dyDescent="0.25">
      <c r="A56" s="7" t="s">
        <v>53</v>
      </c>
      <c r="B56" s="12">
        <v>27560.02</v>
      </c>
      <c r="C56" s="12">
        <v>2497.1999999999998</v>
      </c>
      <c r="D56" s="16">
        <f t="shared" si="1"/>
        <v>9.0609513345781316</v>
      </c>
    </row>
    <row r="57" spans="1:4" ht="15.75" x14ac:dyDescent="0.25">
      <c r="A57" s="7" t="s">
        <v>54</v>
      </c>
      <c r="B57" s="12">
        <v>59671.9</v>
      </c>
      <c r="C57" s="12">
        <v>13931.04</v>
      </c>
      <c r="D57" s="16">
        <f t="shared" si="1"/>
        <v>23.346064060303092</v>
      </c>
    </row>
    <row r="58" spans="1:4" s="6" customFormat="1" ht="15.75" x14ac:dyDescent="0.25">
      <c r="A58" s="5" t="s">
        <v>24</v>
      </c>
      <c r="B58" s="11">
        <f>B59</f>
        <v>37632.5</v>
      </c>
      <c r="C58" s="11">
        <f>C59</f>
        <v>11147.21</v>
      </c>
      <c r="D58" s="17">
        <f>C58/B58*100</f>
        <v>29.621231648176437</v>
      </c>
    </row>
    <row r="59" spans="1:4" ht="15.75" x14ac:dyDescent="0.25">
      <c r="A59" s="7" t="s">
        <v>55</v>
      </c>
      <c r="B59" s="12">
        <v>37632.5</v>
      </c>
      <c r="C59" s="12">
        <v>11147.21</v>
      </c>
      <c r="D59" s="16">
        <f t="shared" si="1"/>
        <v>29.621231648176437</v>
      </c>
    </row>
    <row r="60" spans="1:4" s="6" customFormat="1" ht="15.75" x14ac:dyDescent="0.25">
      <c r="A60" s="5" t="s">
        <v>25</v>
      </c>
      <c r="B60" s="11">
        <f>B61+B62</f>
        <v>2005</v>
      </c>
      <c r="C60" s="11">
        <f>C61+C62</f>
        <v>486.25</v>
      </c>
      <c r="D60" s="16">
        <f t="shared" si="1"/>
        <v>24.251870324189525</v>
      </c>
    </row>
    <row r="61" spans="1:4" ht="15.75" x14ac:dyDescent="0.25">
      <c r="A61" s="7" t="s">
        <v>56</v>
      </c>
      <c r="B61" s="12">
        <v>1260</v>
      </c>
      <c r="C61" s="12">
        <v>300</v>
      </c>
      <c r="D61" s="16">
        <f t="shared" si="1"/>
        <v>23.809523809523807</v>
      </c>
    </row>
    <row r="62" spans="1:4" ht="15.75" x14ac:dyDescent="0.25">
      <c r="A62" s="7" t="s">
        <v>57</v>
      </c>
      <c r="B62" s="12">
        <v>745</v>
      </c>
      <c r="C62" s="12">
        <v>186.25</v>
      </c>
      <c r="D62" s="16">
        <f t="shared" si="1"/>
        <v>25</v>
      </c>
    </row>
    <row r="63" spans="1:4" s="6" customFormat="1" ht="31.5" x14ac:dyDescent="0.25">
      <c r="A63" s="5" t="s">
        <v>59</v>
      </c>
      <c r="B63" s="11">
        <f>B64+B65</f>
        <v>44786</v>
      </c>
      <c r="C63" s="11">
        <f>C64+C65</f>
        <v>14478.66</v>
      </c>
      <c r="D63" s="17">
        <f>C63/B63*100</f>
        <v>32.328540168802746</v>
      </c>
    </row>
    <row r="64" spans="1:4" s="6" customFormat="1" ht="31.5" x14ac:dyDescent="0.25">
      <c r="A64" s="7" t="s">
        <v>58</v>
      </c>
      <c r="B64" s="12">
        <v>43436</v>
      </c>
      <c r="C64" s="12">
        <v>14478.66</v>
      </c>
      <c r="D64" s="16">
        <f t="shared" si="1"/>
        <v>33.3333179850815</v>
      </c>
    </row>
    <row r="65" spans="1:4" s="6" customFormat="1" ht="15.75" x14ac:dyDescent="0.25">
      <c r="A65" s="7" t="s">
        <v>61</v>
      </c>
      <c r="B65" s="12">
        <v>1350</v>
      </c>
      <c r="C65" s="12"/>
      <c r="D65" s="16"/>
    </row>
    <row r="66" spans="1:4" ht="15.75" x14ac:dyDescent="0.25">
      <c r="A66" s="5" t="s">
        <v>26</v>
      </c>
      <c r="B66" s="11">
        <f>B63+B60+B58+B54+B52+B45+B40+B34+B31+B29+B23</f>
        <v>1475212.1580000001</v>
      </c>
      <c r="C66" s="11">
        <f>C23+C29+C31+C34+C40+C45+C52+C54+C58+C60+C63</f>
        <v>393550.63800000004</v>
      </c>
      <c r="D66" s="17">
        <f>C66/B66*100</f>
        <v>26.677561994442296</v>
      </c>
    </row>
    <row r="67" spans="1:4" ht="15.75" x14ac:dyDescent="0.25">
      <c r="A67" s="5" t="s">
        <v>27</v>
      </c>
      <c r="B67" s="11">
        <f>B20-B66</f>
        <v>-74214.858000000007</v>
      </c>
      <c r="C67" s="11">
        <f>C20-C66</f>
        <v>21929.089999999967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2018-05-17T10:51:28Z</dcterms:modified>
</cp:coreProperties>
</file>