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B20" i="3" l="1"/>
  <c r="D48" i="3" l="1"/>
  <c r="D49" i="3"/>
  <c r="D45" i="3"/>
  <c r="D44" i="3"/>
  <c r="C44" i="3"/>
  <c r="B44" i="3"/>
  <c r="D18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8" i="3"/>
  <c r="D37" i="3"/>
  <c r="D36" i="3"/>
  <c r="D35" i="3"/>
  <c r="D43" i="3"/>
  <c r="D42" i="3"/>
  <c r="D41" i="3"/>
  <c r="D40" i="3"/>
  <c r="D52" i="3"/>
  <c r="D51" i="3"/>
  <c r="D47" i="3"/>
  <c r="D54" i="3"/>
  <c r="D58" i="3"/>
  <c r="D57" i="3"/>
  <c r="D56" i="3"/>
  <c r="D63" i="3"/>
  <c r="D62" i="3"/>
  <c r="D60" i="3"/>
  <c r="C5" i="3"/>
  <c r="C20" i="3" s="1"/>
  <c r="B5" i="3"/>
  <c r="C46" i="3"/>
  <c r="B46" i="3"/>
  <c r="C33" i="3"/>
  <c r="B33" i="3"/>
  <c r="D33" i="3" l="1"/>
  <c r="D46" i="3"/>
  <c r="D5" i="3"/>
  <c r="C64" i="3"/>
  <c r="B64" i="3"/>
  <c r="D65" i="3"/>
  <c r="B39" i="3"/>
  <c r="C29" i="3"/>
  <c r="B29" i="3"/>
  <c r="C61" i="3"/>
  <c r="B61" i="3"/>
  <c r="D61" i="3" s="1"/>
  <c r="C59" i="3"/>
  <c r="B59" i="3"/>
  <c r="C55" i="3"/>
  <c r="B55" i="3"/>
  <c r="C53" i="3"/>
  <c r="B53" i="3"/>
  <c r="C39" i="3"/>
  <c r="C31" i="3"/>
  <c r="B31" i="3"/>
  <c r="C23" i="3"/>
  <c r="B23" i="3"/>
  <c r="D31" i="3" l="1"/>
  <c r="B67" i="3"/>
  <c r="B68" i="3" s="1"/>
  <c r="C67" i="3"/>
  <c r="C68" i="3" s="1"/>
  <c r="D29" i="3"/>
  <c r="D59" i="3"/>
  <c r="D39" i="3"/>
  <c r="D64" i="3"/>
  <c r="D55" i="3"/>
  <c r="D53" i="3"/>
  <c r="D23" i="3"/>
  <c r="D20" i="3"/>
  <c r="D67" i="3" l="1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<sst xmlns="http://schemas.openxmlformats.org/spreadsheetml/2006/main" count="70" uniqueCount="70">
  <si>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</si>
  <si>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</si>
  <si>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</si>
  <si>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</si>
  <si>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</si>
  <si>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</si>
  <si>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</si>
  <si>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</si>
  <si>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</si>
  <si>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</si>
  <si>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</si>
  <si>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</si>
  <si>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</si>
  <si>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</si>
  <si>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</si>
  <si>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</si>
  <si>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</si>
  <si>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</si>
  <si>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</si>
  <si>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</si>
  <si>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</si>
  <si>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</si>
  <si>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</si>
  <si>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</si>
  <si>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</si>
  <si>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</si>
  <si>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</si>
  <si>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</si>
  <si>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</si>
  <si>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</si>
  <si>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</si>
  <si>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</si>
  <si>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</si>
  <si>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</si>
  <si>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</si>
  <si>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</si>
  <si>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</si>
  <si>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</si>
  <si>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</si>
  <si>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</si>
  <si>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</si>
  <si>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</si>
  <si>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</si>
  <si>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</si>
  <si>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</si>
  <si>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</si>
  <si>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</si>
  <si>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</si>
  <si>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</si>
  <si>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</si>
  <si>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</si>
  <si>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</si>
  <si>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</si>
  <si>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</si>
  <si>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</si>
  <si>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</si>
  <si>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</si>
  <si>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</si>
  <si>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</si>
  <si>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</si>
  <si>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</si>
  <si>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</si>
  <si>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</si>
  <si>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</si>
  <si>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</si>
  <si>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</si>
  <si>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2019 года</t>
  </si>
  <si>
    <t>Охрана окружающей среды</t>
  </si>
  <si>
    <t>Другие вопросы в области охраны окружающей среды</t>
  </si>
  <si>
    <t>Отчет об исполнении  бюджета муниципального  района Мелеузовский район Республики Башкортостан за январь-апрель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</si>
</sst>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zoomScaleNormal="100" workbookViewId="0">
      <selection activeCell="C67" sqref="C67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69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562056</v>
      </c>
      <c r="C5" s="13">
        <f>SUM(C6:C18)</f>
        <v>204591.72999999995</v>
      </c>
      <c r="D5" s="17">
        <f>C5/B5*100</f>
        <v>36.400595314345892</v>
      </c>
    </row>
    <row r="6" spans="1:4" ht="15.75" x14ac:dyDescent="0.25">
      <c r="A6" s="7" t="s">
        <v>4</v>
      </c>
      <c r="B6" s="14">
        <v>328840</v>
      </c>
      <c r="C6" s="14">
        <v>98692.7</v>
      </c>
      <c r="D6" s="16">
        <f t="shared" ref="D6:D19" si="0">C6/B6*100</f>
        <v>30.01237683980051</v>
      </c>
    </row>
    <row r="7" spans="1:4" ht="31.5" x14ac:dyDescent="0.25">
      <c r="A7" s="7" t="s">
        <v>62</v>
      </c>
      <c r="B7" s="14">
        <v>20814</v>
      </c>
      <c r="C7" s="14">
        <v>7304.5</v>
      </c>
      <c r="D7" s="16">
        <f t="shared" si="0"/>
        <v>35.094167387335446</v>
      </c>
    </row>
    <row r="8" spans="1:4" ht="15.75" x14ac:dyDescent="0.25">
      <c r="A8" s="7" t="s">
        <v>5</v>
      </c>
      <c r="B8" s="14">
        <v>119336</v>
      </c>
      <c r="C8" s="14">
        <v>60443.8</v>
      </c>
      <c r="D8" s="16">
        <f t="shared" si="0"/>
        <v>50.65009720453174</v>
      </c>
    </row>
    <row r="9" spans="1:4" ht="15.75" x14ac:dyDescent="0.25">
      <c r="A9" s="7" t="s">
        <v>6</v>
      </c>
      <c r="B9" s="14">
        <v>9800</v>
      </c>
      <c r="C9" s="14">
        <v>5235.7</v>
      </c>
      <c r="D9" s="16"/>
    </row>
    <row r="10" spans="1:4" ht="15.75" x14ac:dyDescent="0.25">
      <c r="A10" s="7" t="s">
        <v>29</v>
      </c>
      <c r="B10" s="14">
        <v>1460</v>
      </c>
      <c r="C10" s="14">
        <v>2.83</v>
      </c>
      <c r="D10" s="16">
        <f t="shared" si="0"/>
        <v>0.19383561643835617</v>
      </c>
    </row>
    <row r="11" spans="1:4" ht="15.75" x14ac:dyDescent="0.25">
      <c r="A11" s="7" t="s">
        <v>7</v>
      </c>
      <c r="B11" s="14">
        <v>9920</v>
      </c>
      <c r="C11" s="14">
        <v>3816.8</v>
      </c>
      <c r="D11" s="16">
        <f t="shared" si="0"/>
        <v>38.475806451612904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53415</v>
      </c>
      <c r="C13" s="14">
        <v>21907.9</v>
      </c>
      <c r="D13" s="16">
        <f t="shared" si="0"/>
        <v>41.014509033043154</v>
      </c>
    </row>
    <row r="14" spans="1:4" ht="15.75" x14ac:dyDescent="0.25">
      <c r="A14" s="7" t="s">
        <v>10</v>
      </c>
      <c r="B14" s="14">
        <v>2764</v>
      </c>
      <c r="C14" s="14">
        <v>1132.4000000000001</v>
      </c>
      <c r="D14" s="16">
        <f t="shared" si="0"/>
        <v>40.969609261939219</v>
      </c>
    </row>
    <row r="15" spans="1:4" ht="15.75" x14ac:dyDescent="0.25">
      <c r="A15" s="7" t="s">
        <v>30</v>
      </c>
      <c r="B15" s="14">
        <v>500</v>
      </c>
      <c r="C15" s="14">
        <v>261.39999999999998</v>
      </c>
      <c r="D15" s="16">
        <f t="shared" si="0"/>
        <v>52.279999999999994</v>
      </c>
    </row>
    <row r="16" spans="1:4" ht="15.75" x14ac:dyDescent="0.25">
      <c r="A16" s="7" t="s">
        <v>11</v>
      </c>
      <c r="B16" s="14">
        <v>9140</v>
      </c>
      <c r="C16" s="14">
        <v>3839.8</v>
      </c>
      <c r="D16" s="16">
        <f t="shared" si="0"/>
        <v>42.010940919037196</v>
      </c>
    </row>
    <row r="17" spans="1:4" ht="15.75" x14ac:dyDescent="0.25">
      <c r="A17" s="7" t="s">
        <v>12</v>
      </c>
      <c r="B17" s="14">
        <v>4366</v>
      </c>
      <c r="C17" s="14">
        <v>1885.1</v>
      </c>
      <c r="D17" s="16">
        <f t="shared" si="0"/>
        <v>43.176820888685292</v>
      </c>
    </row>
    <row r="18" spans="1:4" ht="15.75" x14ac:dyDescent="0.25">
      <c r="A18" s="7" t="s">
        <v>13</v>
      </c>
      <c r="B18" s="14">
        <v>1701</v>
      </c>
      <c r="C18" s="14">
        <v>68.8</v>
      </c>
      <c r="D18" s="16">
        <f t="shared" si="0"/>
        <v>4.0446796002351553</v>
      </c>
    </row>
    <row r="19" spans="1:4" s="6" customFormat="1" ht="15.75" x14ac:dyDescent="0.25">
      <c r="A19" s="5" t="s">
        <v>14</v>
      </c>
      <c r="B19" s="14">
        <v>1226595.1000000001</v>
      </c>
      <c r="C19" s="14">
        <v>407486.2</v>
      </c>
      <c r="D19" s="16">
        <f t="shared" si="0"/>
        <v>33.220921883676205</v>
      </c>
    </row>
    <row r="20" spans="1:4" s="6" customFormat="1" ht="15.75" x14ac:dyDescent="0.25">
      <c r="A20" s="5" t="s">
        <v>15</v>
      </c>
      <c r="B20" s="15">
        <f>B19+B5</f>
        <v>1788651.1</v>
      </c>
      <c r="C20" s="15">
        <f>C19+C5</f>
        <v>612077.92999999993</v>
      </c>
      <c r="D20" s="17">
        <f>C20/B20*100</f>
        <v>34.22008518039096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126897</v>
      </c>
      <c r="C23" s="11">
        <f>C24+C25+C26+C27+C28</f>
        <v>34607.5</v>
      </c>
      <c r="D23" s="17">
        <f>C23/B23*100</f>
        <v>27.272118332190676</v>
      </c>
    </row>
    <row r="24" spans="1:4" ht="47.25" x14ac:dyDescent="0.25">
      <c r="A24" s="7" t="s">
        <v>31</v>
      </c>
      <c r="B24" s="12">
        <v>3963</v>
      </c>
      <c r="C24" s="12">
        <v>1359.1</v>
      </c>
      <c r="D24" s="16">
        <f t="shared" ref="D24:D65" si="1">C24/B24*100</f>
        <v>34.294726217511986</v>
      </c>
    </row>
    <row r="25" spans="1:4" ht="47.25" x14ac:dyDescent="0.25">
      <c r="A25" s="7" t="s">
        <v>32</v>
      </c>
      <c r="B25" s="12">
        <v>88420</v>
      </c>
      <c r="C25" s="12">
        <v>26546.7</v>
      </c>
      <c r="D25" s="16">
        <f t="shared" si="1"/>
        <v>30.023410992988016</v>
      </c>
    </row>
    <row r="26" spans="1:4" ht="15.75" x14ac:dyDescent="0.25">
      <c r="A26" s="7" t="s">
        <v>33</v>
      </c>
      <c r="B26" s="12">
        <v>275</v>
      </c>
      <c r="C26" s="12"/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33439</v>
      </c>
      <c r="C28" s="12">
        <v>6701.7</v>
      </c>
      <c r="D28" s="16">
        <f t="shared" si="1"/>
        <v>20.041568228714972</v>
      </c>
    </row>
    <row r="29" spans="1:4" s="6" customFormat="1" ht="15.75" x14ac:dyDescent="0.25">
      <c r="A29" s="5" t="s">
        <v>18</v>
      </c>
      <c r="B29" s="11">
        <f>B30</f>
        <v>1853.5</v>
      </c>
      <c r="C29" s="11">
        <f>C30</f>
        <v>926.8</v>
      </c>
      <c r="D29" s="16">
        <f t="shared" si="1"/>
        <v>50.002697599136766</v>
      </c>
    </row>
    <row r="30" spans="1:4" ht="15.75" x14ac:dyDescent="0.25">
      <c r="A30" s="7" t="s">
        <v>36</v>
      </c>
      <c r="B30" s="12">
        <v>1853.5</v>
      </c>
      <c r="C30" s="12">
        <v>926.8</v>
      </c>
      <c r="D30" s="16">
        <f t="shared" si="1"/>
        <v>50.002697599136766</v>
      </c>
    </row>
    <row r="31" spans="1:4" s="6" customFormat="1" ht="15.75" x14ac:dyDescent="0.25">
      <c r="A31" s="5" t="s">
        <v>19</v>
      </c>
      <c r="B31" s="11">
        <f>B32</f>
        <v>3145</v>
      </c>
      <c r="C31" s="11">
        <f>C32</f>
        <v>804.1</v>
      </c>
      <c r="D31" s="17">
        <f>C31/B31*100</f>
        <v>25.567567567567568</v>
      </c>
    </row>
    <row r="32" spans="1:4" ht="31.5" x14ac:dyDescent="0.25">
      <c r="A32" s="7" t="s">
        <v>37</v>
      </c>
      <c r="B32" s="12">
        <v>3145</v>
      </c>
      <c r="C32" s="12">
        <v>804.1</v>
      </c>
      <c r="D32" s="16">
        <f t="shared" si="1"/>
        <v>25.567567567567568</v>
      </c>
    </row>
    <row r="33" spans="1:4" s="6" customFormat="1" ht="15.75" x14ac:dyDescent="0.25">
      <c r="A33" s="5" t="s">
        <v>20</v>
      </c>
      <c r="B33" s="11">
        <f>SUM(B34:B38)</f>
        <v>128146</v>
      </c>
      <c r="C33" s="11">
        <f>SUM(C34:C38)</f>
        <v>17514.900000000001</v>
      </c>
      <c r="D33" s="17">
        <f>C33/B33*100</f>
        <v>13.66792564730854</v>
      </c>
    </row>
    <row r="34" spans="1:4" ht="15.75" x14ac:dyDescent="0.25">
      <c r="A34" s="7" t="s">
        <v>63</v>
      </c>
      <c r="B34" s="12"/>
      <c r="C34" s="12"/>
      <c r="D34" s="16"/>
    </row>
    <row r="35" spans="1:4" ht="15.75" x14ac:dyDescent="0.25">
      <c r="A35" s="7" t="s">
        <v>38</v>
      </c>
      <c r="B35" s="12">
        <v>11241.6</v>
      </c>
      <c r="C35" s="12">
        <v>1697.6</v>
      </c>
      <c r="D35" s="16">
        <f t="shared" si="1"/>
        <v>15.101053230856817</v>
      </c>
    </row>
    <row r="36" spans="1:4" ht="15.75" x14ac:dyDescent="0.25">
      <c r="A36" s="7" t="s">
        <v>39</v>
      </c>
      <c r="B36" s="12">
        <v>270</v>
      </c>
      <c r="C36" s="12"/>
      <c r="D36" s="16">
        <f t="shared" si="1"/>
        <v>0</v>
      </c>
    </row>
    <row r="37" spans="1:4" ht="15.75" x14ac:dyDescent="0.25">
      <c r="A37" s="7" t="s">
        <v>40</v>
      </c>
      <c r="B37" s="12">
        <v>98633.4</v>
      </c>
      <c r="C37" s="12">
        <v>11660.2</v>
      </c>
      <c r="D37" s="16">
        <f t="shared" si="1"/>
        <v>11.82175611912395</v>
      </c>
    </row>
    <row r="38" spans="1:4" ht="15.75" x14ac:dyDescent="0.25">
      <c r="A38" s="7" t="s">
        <v>41</v>
      </c>
      <c r="B38" s="12">
        <v>18001</v>
      </c>
      <c r="C38" s="12">
        <v>4157.1000000000004</v>
      </c>
      <c r="D38" s="16">
        <f t="shared" si="1"/>
        <v>23.093717015721353</v>
      </c>
    </row>
    <row r="39" spans="1:4" s="6" customFormat="1" ht="15.75" x14ac:dyDescent="0.25">
      <c r="A39" s="5" t="s">
        <v>21</v>
      </c>
      <c r="B39" s="11">
        <f>B40+B41+B42+B43</f>
        <v>201516.19999999998</v>
      </c>
      <c r="C39" s="11">
        <f>C40+C41+C42+C43</f>
        <v>13923.3</v>
      </c>
      <c r="D39" s="17">
        <f>C39/B39*100</f>
        <v>6.9092708179292774</v>
      </c>
    </row>
    <row r="40" spans="1:4" ht="15.75" x14ac:dyDescent="0.25">
      <c r="A40" s="7" t="s">
        <v>42</v>
      </c>
      <c r="B40" s="12">
        <v>1050</v>
      </c>
      <c r="C40" s="12">
        <v>278.5</v>
      </c>
      <c r="D40" s="16">
        <f t="shared" si="1"/>
        <v>26.523809523809522</v>
      </c>
    </row>
    <row r="41" spans="1:4" ht="15.75" x14ac:dyDescent="0.25">
      <c r="A41" s="7" t="s">
        <v>43</v>
      </c>
      <c r="B41" s="12">
        <v>106769.7</v>
      </c>
      <c r="C41" s="12">
        <v>1179.3</v>
      </c>
      <c r="D41" s="16">
        <f t="shared" si="1"/>
        <v>1.1045268460995956</v>
      </c>
    </row>
    <row r="42" spans="1:4" ht="15.75" x14ac:dyDescent="0.25">
      <c r="A42" s="7" t="s">
        <v>44</v>
      </c>
      <c r="B42" s="12">
        <v>86905.9</v>
      </c>
      <c r="C42" s="12">
        <v>9452.9</v>
      </c>
      <c r="D42" s="16">
        <f t="shared" si="1"/>
        <v>10.877167142852212</v>
      </c>
    </row>
    <row r="43" spans="1:4" ht="15.75" x14ac:dyDescent="0.25">
      <c r="A43" s="7" t="s">
        <v>45</v>
      </c>
      <c r="B43" s="12">
        <v>6790.6</v>
      </c>
      <c r="C43" s="12">
        <v>3012.6</v>
      </c>
      <c r="D43" s="16">
        <f t="shared" si="1"/>
        <v>44.364268253173499</v>
      </c>
    </row>
    <row r="44" spans="1:4" s="6" customFormat="1" ht="15.75" x14ac:dyDescent="0.25">
      <c r="A44" s="5" t="s">
        <v>67</v>
      </c>
      <c r="B44" s="11">
        <f>B45</f>
        <v>5000</v>
      </c>
      <c r="C44" s="11">
        <f>C45</f>
        <v>0</v>
      </c>
      <c r="D44" s="17">
        <f>C44/B44*100</f>
        <v>0</v>
      </c>
    </row>
    <row r="45" spans="1:4" ht="15.75" x14ac:dyDescent="0.25">
      <c r="A45" s="7" t="s">
        <v>68</v>
      </c>
      <c r="B45" s="12">
        <v>5000</v>
      </c>
      <c r="C45" s="12"/>
      <c r="D45" s="16">
        <f t="shared" si="1"/>
        <v>0</v>
      </c>
    </row>
    <row r="46" spans="1:4" s="6" customFormat="1" ht="15.75" x14ac:dyDescent="0.25">
      <c r="A46" s="5" t="s">
        <v>22</v>
      </c>
      <c r="B46" s="11">
        <f>SUM(B47:B52)</f>
        <v>1119817.6000000001</v>
      </c>
      <c r="C46" s="11">
        <f>SUM(C47:C52)</f>
        <v>349887.8</v>
      </c>
      <c r="D46" s="17">
        <f>C46/B46*100</f>
        <v>31.245070625787623</v>
      </c>
    </row>
    <row r="47" spans="1:4" ht="15.75" x14ac:dyDescent="0.25">
      <c r="A47" s="7" t="s">
        <v>46</v>
      </c>
      <c r="B47" s="12">
        <v>382443.3</v>
      </c>
      <c r="C47" s="12">
        <v>126367.3</v>
      </c>
      <c r="D47" s="16">
        <f t="shared" si="1"/>
        <v>33.042100619882738</v>
      </c>
    </row>
    <row r="48" spans="1:4" ht="15.75" x14ac:dyDescent="0.25">
      <c r="A48" s="7" t="s">
        <v>47</v>
      </c>
      <c r="B48" s="12">
        <v>565626.80000000005</v>
      </c>
      <c r="C48" s="12">
        <v>166533</v>
      </c>
      <c r="D48" s="16">
        <f t="shared" si="1"/>
        <v>29.442204648011728</v>
      </c>
    </row>
    <row r="49" spans="1:4" ht="15.75" x14ac:dyDescent="0.25">
      <c r="A49" s="7" t="s">
        <v>64</v>
      </c>
      <c r="B49" s="12">
        <v>101403.7</v>
      </c>
      <c r="C49" s="12">
        <v>39196.9</v>
      </c>
      <c r="D49" s="16">
        <f t="shared" si="1"/>
        <v>38.65430945813614</v>
      </c>
    </row>
    <row r="50" spans="1:4" ht="15.75" customHeight="1" x14ac:dyDescent="0.25">
      <c r="A50" s="7" t="s">
        <v>48</v>
      </c>
      <c r="B50" s="12"/>
      <c r="C50" s="12"/>
      <c r="D50" s="16"/>
    </row>
    <row r="51" spans="1:4" ht="15.75" x14ac:dyDescent="0.25">
      <c r="A51" s="7" t="s">
        <v>50</v>
      </c>
      <c r="B51" s="12">
        <v>34018.800000000003</v>
      </c>
      <c r="C51" s="12">
        <v>9217.6</v>
      </c>
      <c r="D51" s="16">
        <f t="shared" si="1"/>
        <v>27.095605959057934</v>
      </c>
    </row>
    <row r="52" spans="1:4" ht="15.75" x14ac:dyDescent="0.25">
      <c r="A52" s="8" t="s">
        <v>49</v>
      </c>
      <c r="B52" s="12">
        <v>36325</v>
      </c>
      <c r="C52" s="12">
        <v>8573</v>
      </c>
      <c r="D52" s="16">
        <f t="shared" si="1"/>
        <v>23.600825877494838</v>
      </c>
    </row>
    <row r="53" spans="1:4" s="6" customFormat="1" ht="15.75" x14ac:dyDescent="0.25">
      <c r="A53" s="5" t="s">
        <v>23</v>
      </c>
      <c r="B53" s="11">
        <f>B54</f>
        <v>100840.1</v>
      </c>
      <c r="C53" s="11">
        <f>C54</f>
        <v>36355.1</v>
      </c>
      <c r="D53" s="17">
        <f>C53/B53*100</f>
        <v>36.052225255627469</v>
      </c>
    </row>
    <row r="54" spans="1:4" ht="15.75" x14ac:dyDescent="0.25">
      <c r="A54" s="7" t="s">
        <v>51</v>
      </c>
      <c r="B54" s="12">
        <v>100840.1</v>
      </c>
      <c r="C54" s="12">
        <v>36355.1</v>
      </c>
      <c r="D54" s="16">
        <f t="shared" si="1"/>
        <v>36.052225255627469</v>
      </c>
    </row>
    <row r="55" spans="1:4" s="6" customFormat="1" ht="15.75" x14ac:dyDescent="0.25">
      <c r="A55" s="5" t="s">
        <v>60</v>
      </c>
      <c r="B55" s="11">
        <f>B56+B57+B58</f>
        <v>126823.40000000001</v>
      </c>
      <c r="C55" s="11">
        <f>C56+C57+C58</f>
        <v>29930.3</v>
      </c>
      <c r="D55" s="17">
        <f>C55/B55*100</f>
        <v>23.599982337644313</v>
      </c>
    </row>
    <row r="56" spans="1:4" ht="15.75" x14ac:dyDescent="0.25">
      <c r="A56" s="7" t="s">
        <v>52</v>
      </c>
      <c r="B56" s="12">
        <v>573</v>
      </c>
      <c r="C56" s="12">
        <v>259.39999999999998</v>
      </c>
      <c r="D56" s="16">
        <f t="shared" si="1"/>
        <v>45.27050610820244</v>
      </c>
    </row>
    <row r="57" spans="1:4" ht="15.75" x14ac:dyDescent="0.25">
      <c r="A57" s="7" t="s">
        <v>53</v>
      </c>
      <c r="B57" s="12">
        <v>30385.8</v>
      </c>
      <c r="C57" s="12">
        <v>9327.1</v>
      </c>
      <c r="D57" s="16">
        <f t="shared" si="1"/>
        <v>30.695588070743575</v>
      </c>
    </row>
    <row r="58" spans="1:4" ht="15.75" x14ac:dyDescent="0.25">
      <c r="A58" s="7" t="s">
        <v>54</v>
      </c>
      <c r="B58" s="12">
        <v>95864.6</v>
      </c>
      <c r="C58" s="12">
        <v>20343.8</v>
      </c>
      <c r="D58" s="16">
        <f t="shared" si="1"/>
        <v>21.221389334540589</v>
      </c>
    </row>
    <row r="59" spans="1:4" s="6" customFormat="1" ht="15.75" x14ac:dyDescent="0.25">
      <c r="A59" s="5" t="s">
        <v>24</v>
      </c>
      <c r="B59" s="11">
        <f>B60</f>
        <v>53056</v>
      </c>
      <c r="C59" s="11">
        <f>C60</f>
        <v>25346.799999999999</v>
      </c>
      <c r="D59" s="17">
        <f>C59/B59*100</f>
        <v>47.773673100120625</v>
      </c>
    </row>
    <row r="60" spans="1:4" ht="15.75" x14ac:dyDescent="0.25">
      <c r="A60" s="7" t="s">
        <v>55</v>
      </c>
      <c r="B60" s="12">
        <v>53056</v>
      </c>
      <c r="C60" s="12">
        <v>25346.799999999999</v>
      </c>
      <c r="D60" s="16">
        <f t="shared" si="1"/>
        <v>47.773673100120625</v>
      </c>
    </row>
    <row r="61" spans="1:4" s="6" customFormat="1" ht="15.75" x14ac:dyDescent="0.25">
      <c r="A61" s="5" t="s">
        <v>25</v>
      </c>
      <c r="B61" s="11">
        <f>B62+B63</f>
        <v>4045</v>
      </c>
      <c r="C61" s="11">
        <f>C62+C63</f>
        <v>1361.2</v>
      </c>
      <c r="D61" s="16">
        <f t="shared" si="1"/>
        <v>33.651421508034609</v>
      </c>
    </row>
    <row r="62" spans="1:4" ht="15.75" x14ac:dyDescent="0.25">
      <c r="A62" s="7" t="s">
        <v>56</v>
      </c>
      <c r="B62" s="12">
        <v>3150</v>
      </c>
      <c r="C62" s="12">
        <v>1050</v>
      </c>
      <c r="D62" s="16">
        <f t="shared" si="1"/>
        <v>33.333333333333329</v>
      </c>
    </row>
    <row r="63" spans="1:4" ht="15.75" x14ac:dyDescent="0.25">
      <c r="A63" s="7" t="s">
        <v>57</v>
      </c>
      <c r="B63" s="12">
        <v>895</v>
      </c>
      <c r="C63" s="12">
        <v>311.2</v>
      </c>
      <c r="D63" s="16">
        <f t="shared" si="1"/>
        <v>34.770949720670394</v>
      </c>
    </row>
    <row r="64" spans="1:4" s="6" customFormat="1" ht="31.5" x14ac:dyDescent="0.25">
      <c r="A64" s="5" t="s">
        <v>59</v>
      </c>
      <c r="B64" s="11">
        <f>B65+B66</f>
        <v>60489</v>
      </c>
      <c r="C64" s="11">
        <f>C65+C66</f>
        <v>23171.599999999999</v>
      </c>
      <c r="D64" s="17">
        <f>C64/B64*100</f>
        <v>38.307130222023837</v>
      </c>
    </row>
    <row r="65" spans="1:4" s="6" customFormat="1" ht="31.5" x14ac:dyDescent="0.25">
      <c r="A65" s="7" t="s">
        <v>58</v>
      </c>
      <c r="B65" s="12">
        <v>55612</v>
      </c>
      <c r="C65" s="12">
        <v>23171.599999999999</v>
      </c>
      <c r="D65" s="16">
        <f t="shared" si="1"/>
        <v>41.666546788462924</v>
      </c>
    </row>
    <row r="66" spans="1:4" s="6" customFormat="1" ht="15.75" x14ac:dyDescent="0.25">
      <c r="A66" s="7" t="s">
        <v>61</v>
      </c>
      <c r="B66" s="12">
        <v>4877</v>
      </c>
      <c r="C66" s="12"/>
      <c r="D66" s="16"/>
    </row>
    <row r="67" spans="1:4" ht="15.75" x14ac:dyDescent="0.25">
      <c r="A67" s="5" t="s">
        <v>26</v>
      </c>
      <c r="B67" s="11">
        <f>B64+B61+B59+B55+B53+B46+B39+B33+B31+B29+B23+B44</f>
        <v>1931628.8</v>
      </c>
      <c r="C67" s="11">
        <f>C64+C61+C59+C55+C53+C46+C39+C33+C31+C29+C23+C44</f>
        <v>533829.39999999991</v>
      </c>
      <c r="D67" s="17">
        <f>C67/B67*100</f>
        <v>27.63623114337495</v>
      </c>
    </row>
    <row r="68" spans="1:4" ht="15.75" x14ac:dyDescent="0.25">
      <c r="A68" s="5" t="s">
        <v>27</v>
      </c>
      <c r="B68" s="11">
        <f>B20-B67</f>
        <v>-142977.69999999995</v>
      </c>
      <c r="C68" s="11">
        <f>C20-C67</f>
        <v>78248.530000000028</v>
      </c>
      <c r="D68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2019-06-17T10:18:04Z</dcterms:modified>
</cp:coreProperties>
</file>