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0_ncr:8100000_{72C67F9A-1092-4578-BB7C-A2B86B4BA89F}" xr6:coauthVersionLast="33" xr6:coauthVersionMax="33" xr10:uidLastSave="{00000000-0000-0000-0000-000000000000}"/>
  <bookViews>
    <workbookView xWindow="240" yWindow="105" windowWidth="14805" windowHeight="8010" xr2:uid="{00000000-000D-0000-FFFF-FFFF00000000}"/>
  </bookViews>
  <sheets>
    <sheet name="район3" sheetId="3" r:id="rId1"/>
  </sheets>
  <calcPr calcId="162913" iterateDelta="1E-4"/>
</workbook>
</file>

<file path=xl/calcChain.xml><?xml version="1.0" encoding="utf-8"?>
<calcChain xmlns="http://schemas.openxmlformats.org/spreadsheetml/2006/main">
  <c r="D66" i="3" l="1"/>
  <c r="D37" i="3"/>
  <c r="B31" i="3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40" i="3"/>
  <c r="D39" i="3"/>
  <c r="D38" i="3"/>
  <c r="D36" i="3"/>
  <c r="D45" i="3"/>
  <c r="D44" i="3"/>
  <c r="D43" i="3"/>
  <c r="D42" i="3"/>
  <c r="D52" i="3"/>
  <c r="D51" i="3"/>
  <c r="D50" i="3"/>
  <c r="D49" i="3"/>
  <c r="D48" i="3"/>
  <c r="D47" i="3"/>
  <c r="D54" i="3"/>
  <c r="D58" i="3"/>
  <c r="D57" i="3"/>
  <c r="D56" i="3"/>
  <c r="D63" i="3"/>
  <c r="D62" i="3"/>
  <c r="D60" i="3"/>
  <c r="C5" i="3"/>
  <c r="D5" i="3" s="1"/>
  <c r="B5" i="3"/>
  <c r="C46" i="3"/>
  <c r="B46" i="3"/>
  <c r="C35" i="3"/>
  <c r="B35" i="3"/>
  <c r="D46" i="3" l="1"/>
  <c r="D35" i="3"/>
  <c r="C20" i="3"/>
  <c r="D20" i="3" s="1"/>
  <c r="B20" i="3"/>
  <c r="C64" i="3"/>
  <c r="B64" i="3"/>
  <c r="D65" i="3"/>
  <c r="B41" i="3"/>
  <c r="D41" i="3" s="1"/>
  <c r="C29" i="3"/>
  <c r="D29" i="3" s="1"/>
  <c r="B29" i="3"/>
  <c r="C61" i="3"/>
  <c r="D61" i="3" s="1"/>
  <c r="B61" i="3"/>
  <c r="C59" i="3"/>
  <c r="B59" i="3"/>
  <c r="C55" i="3"/>
  <c r="B55" i="3"/>
  <c r="C53" i="3"/>
  <c r="B53" i="3"/>
  <c r="C41" i="3"/>
  <c r="C31" i="3"/>
  <c r="D31" i="3" s="1"/>
  <c r="C23" i="3"/>
  <c r="D23" i="3" s="1"/>
  <c r="B23" i="3"/>
  <c r="D64" i="3" l="1"/>
  <c r="D59" i="3"/>
  <c r="D55" i="3"/>
  <c r="D53" i="3"/>
  <c r="B67" i="3"/>
  <c r="B68" i="3" s="1"/>
  <c r="C67" i="3"/>
  <c r="C68" i="3" s="1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<sst xmlns="http://schemas.openxmlformats.org/spreadsheetml/2006/main" count="70" uniqueCount="70">
  <si>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</si>
  <si>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</si>
  <si>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</si>
  <si>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</si>
  <si>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</si>
  <si>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</si>
  <si>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</si>
  <si>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</si>
  <si>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</si>
  <si>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</si>
  <si>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</si>
  <si>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</si>
  <si>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</si>
  <si>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</si>
  <si>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</si>
  <si>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</si>
  <si>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</si>
  <si>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</si>
  <si>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</si>
  <si>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</si>
  <si>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</si>
  <si>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</si>
  <si>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</si>
  <si>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</si>
  <si>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</si>
  <si>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</si>
  <si>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</si>
  <si>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</si>
  <si>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</si>
  <si>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</si>
  <si>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</si>
  <si>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</si>
  <si>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</si>
  <si>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</si>
  <si>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</si>
  <si>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</si>
  <si>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</si>
  <si>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</si>
  <si>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</si>
  <si>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</si>
  <si>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</si>
  <si>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</si>
  <si>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</si>
  <si>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</si>
  <si>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</si>
  <si>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</si>
  <si>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</si>
  <si>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</si>
  <si>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</si>
  <si>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</si>
  <si>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</si>
  <si>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</si>
  <si>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</si>
  <si>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</si>
  <si>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</si>
  <si>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</si>
  <si>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</si>
  <si>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</si>
  <si>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</si>
  <si>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</si>
  <si>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</si>
  <si>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</si>
  <si>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</si>
  <si>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</si>
  <si>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</si>
  <si>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Отчет об исполнении  бюджета муниципального  района Мелеузовский район Республики Башкортостан за январь-июль 2017 года</t>
  </si>
  <si>
    <t>План на  2017 год</t>
  </si>
  <si>
    <t>Отчет за текущий период 2017 года</t>
  </si>
  <si>
    <t>0314- Другие вопросы в области национальной безопасности и правоохранительной деятельности</t>
  </si>
  <si>
    <t>0310 - Обеспечение пожарной безопасности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</si>
</sst>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topLeftCell="A43" zoomScaleNormal="100" workbookViewId="0">
      <selection activeCell="B59" sqref="B59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65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66</v>
      </c>
      <c r="C3" s="10" t="s">
        <v>67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513491</v>
      </c>
      <c r="C5" s="13">
        <f>SUM(C6:C18)</f>
        <v>331278.614</v>
      </c>
      <c r="D5" s="17">
        <f>C5/B5*100</f>
        <v>64.514979619895968</v>
      </c>
    </row>
    <row r="6" spans="1:4" ht="15.75" x14ac:dyDescent="0.25">
      <c r="A6" s="7" t="s">
        <v>4</v>
      </c>
      <c r="B6" s="14">
        <v>316777</v>
      </c>
      <c r="C6" s="14">
        <v>164849.71</v>
      </c>
      <c r="D6" s="16">
        <f t="shared" ref="D6:D19" si="0">C6/B6*100</f>
        <v>52.039671440792731</v>
      </c>
    </row>
    <row r="7" spans="1:4" ht="31.5" x14ac:dyDescent="0.25">
      <c r="A7" s="7" t="s">
        <v>62</v>
      </c>
      <c r="B7" s="14">
        <v>19743</v>
      </c>
      <c r="C7" s="14">
        <v>10161.85</v>
      </c>
      <c r="D7" s="16">
        <f t="shared" si="0"/>
        <v>51.470647824545409</v>
      </c>
    </row>
    <row r="8" spans="1:4" ht="15.75" x14ac:dyDescent="0.25">
      <c r="A8" s="7" t="s">
        <v>5</v>
      </c>
      <c r="B8" s="14">
        <v>108695</v>
      </c>
      <c r="C8" s="14">
        <v>87860.365000000005</v>
      </c>
      <c r="D8" s="16">
        <f t="shared" si="0"/>
        <v>80.832020792124766</v>
      </c>
    </row>
    <row r="9" spans="1:4" ht="15.75" x14ac:dyDescent="0.25">
      <c r="A9" s="7" t="s">
        <v>6</v>
      </c>
      <c r="B9" s="14">
        <v>0</v>
      </c>
      <c r="C9" s="14">
        <v>0</v>
      </c>
      <c r="D9" s="16"/>
    </row>
    <row r="10" spans="1:4" ht="15.75" x14ac:dyDescent="0.25">
      <c r="A10" s="7" t="s">
        <v>29</v>
      </c>
      <c r="B10" s="14">
        <v>1900</v>
      </c>
      <c r="C10" s="14">
        <v>500.88600000000002</v>
      </c>
      <c r="D10" s="16">
        <f t="shared" si="0"/>
        <v>26.362421052631579</v>
      </c>
    </row>
    <row r="11" spans="1:4" ht="15.75" x14ac:dyDescent="0.25">
      <c r="A11" s="7" t="s">
        <v>7</v>
      </c>
      <c r="B11" s="14">
        <v>7906</v>
      </c>
      <c r="C11" s="14">
        <v>5048.3270000000002</v>
      </c>
      <c r="D11" s="16">
        <f t="shared" si="0"/>
        <v>63.854376422969892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37791</v>
      </c>
      <c r="C13" s="14">
        <v>34455.516000000003</v>
      </c>
      <c r="D13" s="16">
        <f t="shared" si="0"/>
        <v>91.173866793681043</v>
      </c>
    </row>
    <row r="14" spans="1:4" ht="15.75" x14ac:dyDescent="0.25">
      <c r="A14" s="7" t="s">
        <v>10</v>
      </c>
      <c r="B14" s="14">
        <v>3695</v>
      </c>
      <c r="C14" s="14">
        <v>2399.6999999999998</v>
      </c>
      <c r="D14" s="16">
        <f t="shared" si="0"/>
        <v>64.944519621109592</v>
      </c>
    </row>
    <row r="15" spans="1:4" ht="15.75" x14ac:dyDescent="0.25">
      <c r="A15" s="7" t="s">
        <v>30</v>
      </c>
      <c r="B15" s="14">
        <v>220</v>
      </c>
      <c r="C15" s="14">
        <v>163.59100000000001</v>
      </c>
      <c r="D15" s="16">
        <f t="shared" si="0"/>
        <v>74.359545454545469</v>
      </c>
    </row>
    <row r="16" spans="1:4" ht="15.75" x14ac:dyDescent="0.25">
      <c r="A16" s="7" t="s">
        <v>11</v>
      </c>
      <c r="B16" s="14">
        <v>10814</v>
      </c>
      <c r="C16" s="14">
        <v>17760.32</v>
      </c>
      <c r="D16" s="16">
        <f t="shared" si="0"/>
        <v>164.2345108193083</v>
      </c>
    </row>
    <row r="17" spans="1:4" ht="15.75" x14ac:dyDescent="0.25">
      <c r="A17" s="7" t="s">
        <v>12</v>
      </c>
      <c r="B17" s="14">
        <v>5950</v>
      </c>
      <c r="C17" s="14">
        <v>4734.54</v>
      </c>
      <c r="D17" s="16">
        <f t="shared" si="0"/>
        <v>79.572100840336134</v>
      </c>
    </row>
    <row r="18" spans="1:4" ht="15.75" x14ac:dyDescent="0.25">
      <c r="A18" s="7" t="s">
        <v>13</v>
      </c>
      <c r="B18" s="14">
        <v>0</v>
      </c>
      <c r="C18" s="14">
        <v>3343.8090000000002</v>
      </c>
      <c r="D18" s="16"/>
    </row>
    <row r="19" spans="1:4" s="6" customFormat="1" ht="15.75" x14ac:dyDescent="0.25">
      <c r="A19" s="5" t="s">
        <v>14</v>
      </c>
      <c r="B19" s="14">
        <v>946087.848</v>
      </c>
      <c r="C19" s="14">
        <v>573106.14</v>
      </c>
      <c r="D19" s="16">
        <f t="shared" si="0"/>
        <v>60.576419114940371</v>
      </c>
    </row>
    <row r="20" spans="1:4" s="6" customFormat="1" ht="15.75" x14ac:dyDescent="0.25">
      <c r="A20" s="5" t="s">
        <v>15</v>
      </c>
      <c r="B20" s="15">
        <f>B19+B5</f>
        <v>1459578.848</v>
      </c>
      <c r="C20" s="15">
        <f>C19+C5</f>
        <v>904384.75399999996</v>
      </c>
      <c r="D20" s="17">
        <f>C20/B20*100</f>
        <v>61.962034818416335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88965.345000000001</v>
      </c>
      <c r="C23" s="11">
        <f>C24+C25+C26+C27+C28</f>
        <v>41539.593000000001</v>
      </c>
      <c r="D23" s="17">
        <f>C23/B23*100</f>
        <v>46.691880979048641</v>
      </c>
    </row>
    <row r="24" spans="1:4" ht="47.25" x14ac:dyDescent="0.25">
      <c r="A24" s="7" t="s">
        <v>31</v>
      </c>
      <c r="B24" s="12">
        <v>3396</v>
      </c>
      <c r="C24" s="12">
        <v>1778.06</v>
      </c>
      <c r="D24" s="16">
        <f t="shared" ref="D24:D66" si="1">C24/B24*100</f>
        <v>52.357479387514729</v>
      </c>
    </row>
    <row r="25" spans="1:4" ht="47.25" x14ac:dyDescent="0.25">
      <c r="A25" s="7" t="s">
        <v>32</v>
      </c>
      <c r="B25" s="12">
        <v>67616</v>
      </c>
      <c r="C25" s="12">
        <v>33235.879000000001</v>
      </c>
      <c r="D25" s="16">
        <f t="shared" si="1"/>
        <v>49.153867427827734</v>
      </c>
    </row>
    <row r="26" spans="1:4" ht="15.75" x14ac:dyDescent="0.25">
      <c r="A26" s="7" t="s">
        <v>33</v>
      </c>
      <c r="B26" s="12"/>
      <c r="C26" s="12"/>
      <c r="D26" s="16"/>
    </row>
    <row r="27" spans="1:4" ht="15.75" x14ac:dyDescent="0.25">
      <c r="A27" s="7" t="s">
        <v>34</v>
      </c>
      <c r="B27" s="12">
        <v>700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17253.345000000001</v>
      </c>
      <c r="C28" s="12">
        <v>6525.6540000000005</v>
      </c>
      <c r="D28" s="16">
        <f t="shared" si="1"/>
        <v>37.822543976255041</v>
      </c>
    </row>
    <row r="29" spans="1:4" s="6" customFormat="1" ht="15.75" x14ac:dyDescent="0.25">
      <c r="A29" s="5" t="s">
        <v>18</v>
      </c>
      <c r="B29" s="11">
        <f>B30</f>
        <v>1571.1</v>
      </c>
      <c r="C29" s="11">
        <f>C30</f>
        <v>916.47500000000002</v>
      </c>
      <c r="D29" s="16">
        <f t="shared" si="1"/>
        <v>58.333333333333336</v>
      </c>
    </row>
    <row r="30" spans="1:4" ht="15.75" x14ac:dyDescent="0.25">
      <c r="A30" s="7" t="s">
        <v>36</v>
      </c>
      <c r="B30" s="12">
        <v>1571.1</v>
      </c>
      <c r="C30" s="12">
        <v>916.47500000000002</v>
      </c>
      <c r="D30" s="16">
        <f t="shared" si="1"/>
        <v>58.333333333333336</v>
      </c>
    </row>
    <row r="31" spans="1:4" s="6" customFormat="1" ht="15.75" x14ac:dyDescent="0.25">
      <c r="A31" s="5" t="s">
        <v>19</v>
      </c>
      <c r="B31" s="11">
        <f>SUM(B32:B34)</f>
        <v>7431</v>
      </c>
      <c r="C31" s="11">
        <f>C32</f>
        <v>1258.1969999999999</v>
      </c>
      <c r="D31" s="17">
        <f>C31/B31*100</f>
        <v>16.931731933790875</v>
      </c>
    </row>
    <row r="32" spans="1:4" ht="31.5" x14ac:dyDescent="0.25">
      <c r="A32" s="7" t="s">
        <v>37</v>
      </c>
      <c r="B32" s="12">
        <v>3051</v>
      </c>
      <c r="C32" s="12">
        <v>1258.1969999999999</v>
      </c>
      <c r="D32" s="16">
        <f t="shared" si="1"/>
        <v>41.238839724680432</v>
      </c>
    </row>
    <row r="33" spans="1:4" ht="15.75" x14ac:dyDescent="0.25">
      <c r="A33" s="7" t="s">
        <v>69</v>
      </c>
      <c r="B33" s="12">
        <v>380</v>
      </c>
      <c r="C33" s="12"/>
      <c r="D33" s="16"/>
    </row>
    <row r="34" spans="1:4" ht="31.5" x14ac:dyDescent="0.25">
      <c r="A34" s="7" t="s">
        <v>68</v>
      </c>
      <c r="B34" s="12">
        <v>4000</v>
      </c>
      <c r="C34" s="12"/>
      <c r="D34" s="16"/>
    </row>
    <row r="35" spans="1:4" s="6" customFormat="1" ht="15.75" x14ac:dyDescent="0.25">
      <c r="A35" s="5" t="s">
        <v>20</v>
      </c>
      <c r="B35" s="11">
        <f>SUM(B36:B40)</f>
        <v>134142.5</v>
      </c>
      <c r="C35" s="11">
        <f>SUM(C36:C40)</f>
        <v>34987.68</v>
      </c>
      <c r="D35" s="17">
        <f>C35/B35*100</f>
        <v>26.082471998061763</v>
      </c>
    </row>
    <row r="36" spans="1:4" ht="15.75" x14ac:dyDescent="0.25">
      <c r="A36" s="7" t="s">
        <v>63</v>
      </c>
      <c r="B36" s="12">
        <v>250</v>
      </c>
      <c r="C36" s="12">
        <v>114.06</v>
      </c>
      <c r="D36" s="16">
        <f t="shared" si="1"/>
        <v>45.624000000000002</v>
      </c>
    </row>
    <row r="37" spans="1:4" ht="15.75" x14ac:dyDescent="0.25">
      <c r="A37" s="7" t="s">
        <v>38</v>
      </c>
      <c r="B37" s="12">
        <v>12300.1</v>
      </c>
      <c r="C37" s="12">
        <v>2691.89</v>
      </c>
      <c r="D37" s="16">
        <f t="shared" si="1"/>
        <v>21.885106625149387</v>
      </c>
    </row>
    <row r="38" spans="1:4" ht="15.75" x14ac:dyDescent="0.25">
      <c r="A38" s="7" t="s">
        <v>39</v>
      </c>
      <c r="B38" s="12">
        <v>270</v>
      </c>
      <c r="C38" s="12"/>
      <c r="D38" s="16">
        <f t="shared" si="1"/>
        <v>0</v>
      </c>
    </row>
    <row r="39" spans="1:4" ht="15.75" x14ac:dyDescent="0.25">
      <c r="A39" s="7" t="s">
        <v>40</v>
      </c>
      <c r="B39" s="12">
        <v>112364.2</v>
      </c>
      <c r="C39" s="12">
        <v>28732.931</v>
      </c>
      <c r="D39" s="16">
        <f t="shared" si="1"/>
        <v>25.571250451656311</v>
      </c>
    </row>
    <row r="40" spans="1:4" ht="15.75" x14ac:dyDescent="0.25">
      <c r="A40" s="7" t="s">
        <v>41</v>
      </c>
      <c r="B40" s="12">
        <v>8958.2000000000007</v>
      </c>
      <c r="C40" s="12">
        <v>3448.799</v>
      </c>
      <c r="D40" s="16">
        <f t="shared" si="1"/>
        <v>38.498794400660849</v>
      </c>
    </row>
    <row r="41" spans="1:4" s="6" customFormat="1" ht="15.75" x14ac:dyDescent="0.25">
      <c r="A41" s="5" t="s">
        <v>21</v>
      </c>
      <c r="B41" s="11">
        <f>B42+B43+B44+B45</f>
        <v>143317.696</v>
      </c>
      <c r="C41" s="11">
        <f>C42+C43+C44+C45</f>
        <v>60071.93</v>
      </c>
      <c r="D41" s="17">
        <f>C41/B41*100</f>
        <v>41.91522169041847</v>
      </c>
    </row>
    <row r="42" spans="1:4" ht="15.75" x14ac:dyDescent="0.25">
      <c r="A42" s="7" t="s">
        <v>42</v>
      </c>
      <c r="B42" s="12">
        <v>57150.745000000003</v>
      </c>
      <c r="C42" s="12">
        <v>15278.329</v>
      </c>
      <c r="D42" s="16">
        <f t="shared" si="1"/>
        <v>26.733385540293479</v>
      </c>
    </row>
    <row r="43" spans="1:4" ht="15.75" x14ac:dyDescent="0.25">
      <c r="A43" s="7" t="s">
        <v>43</v>
      </c>
      <c r="B43" s="12">
        <v>39934.966999999997</v>
      </c>
      <c r="C43" s="12">
        <v>3158.567</v>
      </c>
      <c r="D43" s="16">
        <f t="shared" si="1"/>
        <v>7.9092765996275904</v>
      </c>
    </row>
    <row r="44" spans="1:4" ht="15.75" x14ac:dyDescent="0.25">
      <c r="A44" s="7" t="s">
        <v>44</v>
      </c>
      <c r="B44" s="12">
        <v>38001.534</v>
      </c>
      <c r="C44" s="12">
        <v>35516.534</v>
      </c>
      <c r="D44" s="16">
        <f t="shared" si="1"/>
        <v>93.460790293360262</v>
      </c>
    </row>
    <row r="45" spans="1:4" ht="15.75" x14ac:dyDescent="0.25">
      <c r="A45" s="7" t="s">
        <v>45</v>
      </c>
      <c r="B45" s="12">
        <v>8230.4500000000007</v>
      </c>
      <c r="C45" s="12">
        <v>6118.5</v>
      </c>
      <c r="D45" s="16">
        <f t="shared" si="1"/>
        <v>74.339799160434723</v>
      </c>
    </row>
    <row r="46" spans="1:4" s="6" customFormat="1" ht="15.75" x14ac:dyDescent="0.25">
      <c r="A46" s="5" t="s">
        <v>22</v>
      </c>
      <c r="B46" s="11">
        <f>SUM(B47:B52)</f>
        <v>946737.11900000006</v>
      </c>
      <c r="C46" s="11">
        <f>SUM(C47:C52)</f>
        <v>567075.68299999996</v>
      </c>
      <c r="D46" s="17">
        <f>C46/B46*100</f>
        <v>59.897903189744895</v>
      </c>
    </row>
    <row r="47" spans="1:4" ht="15.75" x14ac:dyDescent="0.25">
      <c r="A47" s="7" t="s">
        <v>46</v>
      </c>
      <c r="B47" s="12">
        <v>314558.66399999999</v>
      </c>
      <c r="C47" s="12">
        <v>179962.68700000001</v>
      </c>
      <c r="D47" s="16">
        <f t="shared" si="1"/>
        <v>57.211168407047921</v>
      </c>
    </row>
    <row r="48" spans="1:4" ht="15.75" x14ac:dyDescent="0.25">
      <c r="A48" s="7" t="s">
        <v>47</v>
      </c>
      <c r="B48" s="12">
        <v>483064.2</v>
      </c>
      <c r="C48" s="12">
        <v>296938.22899999999</v>
      </c>
      <c r="D48" s="16">
        <f t="shared" si="1"/>
        <v>61.46972369304121</v>
      </c>
    </row>
    <row r="49" spans="1:4" ht="15.75" x14ac:dyDescent="0.25">
      <c r="A49" s="7" t="s">
        <v>64</v>
      </c>
      <c r="B49" s="12">
        <v>89036.402000000002</v>
      </c>
      <c r="C49" s="12">
        <v>55582.196000000004</v>
      </c>
      <c r="D49" s="16">
        <f t="shared" si="1"/>
        <v>62.426372530192765</v>
      </c>
    </row>
    <row r="50" spans="1:4" ht="15.75" customHeight="1" x14ac:dyDescent="0.25">
      <c r="A50" s="7" t="s">
        <v>48</v>
      </c>
      <c r="B50" s="12">
        <v>500</v>
      </c>
      <c r="C50" s="12">
        <v>70.489999999999995</v>
      </c>
      <c r="D50" s="16">
        <f t="shared" si="1"/>
        <v>14.097999999999999</v>
      </c>
    </row>
    <row r="51" spans="1:4" ht="15.75" x14ac:dyDescent="0.25">
      <c r="A51" s="7" t="s">
        <v>50</v>
      </c>
      <c r="B51" s="12">
        <v>32914.853000000003</v>
      </c>
      <c r="C51" s="12">
        <v>20813.704000000002</v>
      </c>
      <c r="D51" s="16">
        <f t="shared" si="1"/>
        <v>63.234989990689009</v>
      </c>
    </row>
    <row r="52" spans="1:4" ht="15.75" x14ac:dyDescent="0.25">
      <c r="A52" s="8" t="s">
        <v>49</v>
      </c>
      <c r="B52" s="12">
        <v>26663</v>
      </c>
      <c r="C52" s="12">
        <v>13708.377</v>
      </c>
      <c r="D52" s="16">
        <f t="shared" si="1"/>
        <v>51.413483103926794</v>
      </c>
    </row>
    <row r="53" spans="1:4" s="6" customFormat="1" ht="15.75" x14ac:dyDescent="0.25">
      <c r="A53" s="5" t="s">
        <v>23</v>
      </c>
      <c r="B53" s="11">
        <f>B54</f>
        <v>61235.663999999997</v>
      </c>
      <c r="C53" s="11">
        <f>C54</f>
        <v>31887.612000000001</v>
      </c>
      <c r="D53" s="17">
        <f>C53/B53*100</f>
        <v>52.073595543930097</v>
      </c>
    </row>
    <row r="54" spans="1:4" ht="15.75" x14ac:dyDescent="0.25">
      <c r="A54" s="7" t="s">
        <v>51</v>
      </c>
      <c r="B54" s="12">
        <v>61235.663999999997</v>
      </c>
      <c r="C54" s="12">
        <v>31887.612000000001</v>
      </c>
      <c r="D54" s="16">
        <f t="shared" si="1"/>
        <v>52.073595543930097</v>
      </c>
    </row>
    <row r="55" spans="1:4" s="6" customFormat="1" ht="15.75" x14ac:dyDescent="0.25">
      <c r="A55" s="5" t="s">
        <v>60</v>
      </c>
      <c r="B55" s="11">
        <f>B56+B57+B58</f>
        <v>92113.478000000003</v>
      </c>
      <c r="C55" s="11">
        <f>C56+C57+C58</f>
        <v>39328.909999999996</v>
      </c>
      <c r="D55" s="17">
        <f>C55/B55*100</f>
        <v>42.696151371029536</v>
      </c>
    </row>
    <row r="56" spans="1:4" ht="15.75" x14ac:dyDescent="0.25">
      <c r="A56" s="7" t="s">
        <v>52</v>
      </c>
      <c r="B56" s="12">
        <v>415.678</v>
      </c>
      <c r="C56" s="12">
        <v>267.78399999999999</v>
      </c>
      <c r="D56" s="16">
        <f t="shared" si="1"/>
        <v>64.421018191965899</v>
      </c>
    </row>
    <row r="57" spans="1:4" ht="15.75" x14ac:dyDescent="0.25">
      <c r="A57" s="7" t="s">
        <v>53</v>
      </c>
      <c r="B57" s="12">
        <v>31915.62</v>
      </c>
      <c r="C57" s="12">
        <v>14490.204</v>
      </c>
      <c r="D57" s="16">
        <f t="shared" si="1"/>
        <v>45.40160585945064</v>
      </c>
    </row>
    <row r="58" spans="1:4" ht="15.75" x14ac:dyDescent="0.25">
      <c r="A58" s="7" t="s">
        <v>54</v>
      </c>
      <c r="B58" s="12">
        <v>59782.18</v>
      </c>
      <c r="C58" s="12">
        <v>24570.921999999999</v>
      </c>
      <c r="D58" s="16">
        <f t="shared" si="1"/>
        <v>41.100746075168217</v>
      </c>
    </row>
    <row r="59" spans="1:4" s="6" customFormat="1" ht="15.75" x14ac:dyDescent="0.25">
      <c r="A59" s="5" t="s">
        <v>24</v>
      </c>
      <c r="B59" s="11">
        <f>B60</f>
        <v>43532.5</v>
      </c>
      <c r="C59" s="11">
        <f>C60</f>
        <v>22409.481</v>
      </c>
      <c r="D59" s="17">
        <f>C59/B59*100</f>
        <v>51.477588008958818</v>
      </c>
    </row>
    <row r="60" spans="1:4" ht="15.75" x14ac:dyDescent="0.25">
      <c r="A60" s="7" t="s">
        <v>55</v>
      </c>
      <c r="B60" s="12">
        <v>43532.5</v>
      </c>
      <c r="C60" s="12">
        <v>22409.481</v>
      </c>
      <c r="D60" s="16">
        <f t="shared" si="1"/>
        <v>51.477588008958818</v>
      </c>
    </row>
    <row r="61" spans="1:4" s="6" customFormat="1" ht="15.75" x14ac:dyDescent="0.25">
      <c r="A61" s="5" t="s">
        <v>25</v>
      </c>
      <c r="B61" s="11">
        <f>B62+B63</f>
        <v>2005</v>
      </c>
      <c r="C61" s="11">
        <f>C62+C63</f>
        <v>972.5</v>
      </c>
      <c r="D61" s="16">
        <f t="shared" si="1"/>
        <v>48.503740648379051</v>
      </c>
    </row>
    <row r="62" spans="1:4" ht="15.75" x14ac:dyDescent="0.25">
      <c r="A62" s="7" t="s">
        <v>56</v>
      </c>
      <c r="B62" s="12">
        <v>1260</v>
      </c>
      <c r="C62" s="12">
        <v>600</v>
      </c>
      <c r="D62" s="16">
        <f t="shared" si="1"/>
        <v>47.619047619047613</v>
      </c>
    </row>
    <row r="63" spans="1:4" ht="15.75" x14ac:dyDescent="0.25">
      <c r="A63" s="7" t="s">
        <v>57</v>
      </c>
      <c r="B63" s="12">
        <v>745</v>
      </c>
      <c r="C63" s="12">
        <v>372.5</v>
      </c>
      <c r="D63" s="16">
        <f t="shared" si="1"/>
        <v>50</v>
      </c>
    </row>
    <row r="64" spans="1:4" s="6" customFormat="1" ht="31.5" x14ac:dyDescent="0.25">
      <c r="A64" s="5" t="s">
        <v>59</v>
      </c>
      <c r="B64" s="11">
        <f>B65+B66</f>
        <v>50632</v>
      </c>
      <c r="C64" s="11">
        <f>C65+C66</f>
        <v>28333.654999999999</v>
      </c>
      <c r="D64" s="17">
        <f>C64/B64*100</f>
        <v>55.959975904566285</v>
      </c>
    </row>
    <row r="65" spans="1:4" s="6" customFormat="1" ht="31.5" x14ac:dyDescent="0.25">
      <c r="A65" s="7" t="s">
        <v>58</v>
      </c>
      <c r="B65" s="12">
        <v>43436</v>
      </c>
      <c r="C65" s="12">
        <v>25337.654999999999</v>
      </c>
      <c r="D65" s="16">
        <f t="shared" si="1"/>
        <v>58.33330647389262</v>
      </c>
    </row>
    <row r="66" spans="1:4" s="6" customFormat="1" ht="15.75" x14ac:dyDescent="0.25">
      <c r="A66" s="7" t="s">
        <v>61</v>
      </c>
      <c r="B66" s="12">
        <v>7196</v>
      </c>
      <c r="C66" s="12">
        <v>2996</v>
      </c>
      <c r="D66" s="16">
        <f t="shared" si="1"/>
        <v>41.634241245136188</v>
      </c>
    </row>
    <row r="67" spans="1:4" ht="15.75" x14ac:dyDescent="0.25">
      <c r="A67" s="5" t="s">
        <v>26</v>
      </c>
      <c r="B67" s="11">
        <f>B64+B61+B59+B55+B53+B46+B41+B35+B31+B29+B23</f>
        <v>1571683.402</v>
      </c>
      <c r="C67" s="11">
        <f>C23+C29+C31+C35+C41+C46+C53+C55+C59+C61+C64</f>
        <v>828781.71600000001</v>
      </c>
      <c r="D67" s="17">
        <f>C67/B67*100</f>
        <v>52.732103357798266</v>
      </c>
    </row>
    <row r="68" spans="1:4" ht="15.75" x14ac:dyDescent="0.25">
      <c r="A68" s="5" t="s">
        <v>27</v>
      </c>
      <c r="B68" s="11">
        <f>B20-B67</f>
        <v>-112104.554</v>
      </c>
      <c r="C68" s="11">
        <f>C20-C67</f>
        <v>75603.037999999942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2018-05-17T11:48:58Z</dcterms:modified>
</cp:coreProperties>
</file>