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filterPrivacy="1" defaultThemeVersion="124226"/>
  <xr:revisionPtr revIDLastSave="0" documentId="10_ncr:8100000_{4A5B0D2A-0359-462D-9581-CFAF1E7AF579}" xr6:coauthVersionLast="34" xr6:coauthVersionMax="34" xr10:uidLastSave="{00000000-0000-0000-0000-000000000000}"/>
  <bookViews>
    <workbookView xWindow="240" yWindow="105" windowWidth="14805" windowHeight="8010" xr2:uid="{00000000-000D-0000-FFFF-FFFF00000000}"/>
  </bookViews>
  <sheets>
    <sheet name="район3" sheetId="3" r:id="rId1"/>
  </sheets>
  <calcPr calcId="162913" iterateDelta="1E-4"/>
</workbook>
</file>

<file path=xl/calcChain.xml><?xml version="1.0" encoding="utf-8"?>
<calcChain xmlns="http://schemas.openxmlformats.org/spreadsheetml/2006/main">
  <c r="D66" i="3" l="1"/>
  <c r="D34" i="3"/>
  <c r="C31" i="3"/>
  <c r="D33" i="3"/>
  <c r="B31" i="3" l="1"/>
  <c r="D19" i="3" l="1"/>
  <c r="D17" i="3"/>
  <c r="D16" i="3"/>
  <c r="D15" i="3"/>
  <c r="D14" i="3"/>
  <c r="D13" i="3"/>
  <c r="D11" i="3"/>
  <c r="D10" i="3"/>
  <c r="D8" i="3"/>
  <c r="D7" i="3"/>
  <c r="D6" i="3"/>
  <c r="D30" i="3"/>
  <c r="D28" i="3"/>
  <c r="D27" i="3"/>
  <c r="D25" i="3"/>
  <c r="D24" i="3"/>
  <c r="D32" i="3"/>
  <c r="D40" i="3"/>
  <c r="D39" i="3"/>
  <c r="D38" i="3"/>
  <c r="D37" i="3"/>
  <c r="D36" i="3"/>
  <c r="D45" i="3"/>
  <c r="D44" i="3"/>
  <c r="D43" i="3"/>
  <c r="D42" i="3"/>
  <c r="D52" i="3"/>
  <c r="D51" i="3"/>
  <c r="D49" i="3"/>
  <c r="D48" i="3"/>
  <c r="D47" i="3"/>
  <c r="D54" i="3"/>
  <c r="D58" i="3"/>
  <c r="D57" i="3"/>
  <c r="D56" i="3"/>
  <c r="D63" i="3"/>
  <c r="D62" i="3"/>
  <c r="D60" i="3"/>
  <c r="C5" i="3"/>
  <c r="B5" i="3"/>
  <c r="C46" i="3"/>
  <c r="B46" i="3"/>
  <c r="C35" i="3"/>
  <c r="B35" i="3"/>
  <c r="D5" i="3" l="1"/>
  <c r="D46" i="3"/>
  <c r="D35" i="3"/>
  <c r="C20" i="3"/>
  <c r="B20" i="3"/>
  <c r="C64" i="3"/>
  <c r="B64" i="3"/>
  <c r="D65" i="3"/>
  <c r="B41" i="3"/>
  <c r="C29" i="3"/>
  <c r="B29" i="3"/>
  <c r="C61" i="3"/>
  <c r="B61" i="3"/>
  <c r="C59" i="3"/>
  <c r="B59" i="3"/>
  <c r="C55" i="3"/>
  <c r="B55" i="3"/>
  <c r="C53" i="3"/>
  <c r="B53" i="3"/>
  <c r="C41" i="3"/>
  <c r="D31" i="3"/>
  <c r="C23" i="3"/>
  <c r="B23" i="3"/>
  <c r="D64" i="3" l="1"/>
  <c r="D61" i="3"/>
  <c r="D29" i="3"/>
  <c r="D23" i="3"/>
  <c r="D20" i="3"/>
  <c r="D41" i="3"/>
  <c r="D59" i="3"/>
  <c r="D55" i="3"/>
  <c r="D53" i="3"/>
  <c r="B67" i="3"/>
  <c r="B68" i="3" s="1"/>
  <c r="C67" i="3"/>
  <c r="C68" i="3" l="1"/>
  <c r="D67" i="3"/>
</calcChain>
</file>

<file path=xl/sharedStrings.xml><?xml version="1.0" encoding="utf-8"?>
<sst xmlns="http://schemas.openxmlformats.org/spreadsheetml/2006/main" count="70" uniqueCount="70">
  <si>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</si>
  <si>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</si>
  <si>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</si>
  <si>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</si>
  <si>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</si>
  <si>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</si>
  <si>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</si>
  <si>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</si>
  <si>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</si>
  <si>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</si>
  <si>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</si>
  <si>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</si>
  <si>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</si>
  <si>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</si>
  <si>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</si>
  <si>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</si>
  <si>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</si>
  <si>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</si>
  <si>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</si>
  <si>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</si>
  <si>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</si>
  <si>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</si>
  <si>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</si>
  <si>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</si>
  <si>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</si>
  <si>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</si>
  <si>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</si>
  <si>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</si>
  <si>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</si>
  <si>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</si>
  <si>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</si>
  <si>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</si>
  <si>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</si>
  <si>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0107 - Обеспечение проведения выборов и референдумов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</si>
  <si>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</si>
  <si>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</si>
  <si>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</si>
  <si>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0309 - Защита населения и территории от чрезвычайных ситуаций природного и техногенного характера, гражданская оборона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</si>
  <si>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</si>
  <si>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</si>
  <si>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</si>
  <si>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</si>
  <si>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</si>
  <si>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</si>
  <si>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</si>
  <si>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</si>
  <si>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</si>
  <si>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</si>
  <si>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0705 - Профессиональная подготовка, переподготовка и повышение квалификации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</si>
  <si>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</si>
  <si>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</si>
  <si>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</si>
  <si>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</si>
  <si>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</si>
  <si>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</si>
  <si>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</si>
  <si>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</si>
  <si>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</si>
  <si>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</si>
  <si>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</si>
  <si>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</si>
  <si>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</si>
  <si>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</si>
  <si>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0401-Общеэкономические вопросы</t>
  </si>
  <si>
    <t>0703- Дополнительное образование детей</t>
  </si>
  <si>
    <t>0314- Другие вопросы в области национальной безопасности и правоохранительной деятельности</t>
  </si>
  <si>
    <t>Отчет об исполнении  бюджета муниципального  района Мелеузовский район Республики Башкортостан за январь-май 2018 года</t>
  </si>
  <si>
    <t>План на  2018 год</t>
  </si>
  <si>
    <t>Отчет за текущий период 2018 года</t>
  </si>
  <si>
    <t>0310- Обеспечение пожарной безопасности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</si>
</sst>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8"/>
  <sheetViews>
    <sheetView tabSelected="1" zoomScaleNormal="100" workbookViewId="0">
      <selection activeCell="C67" sqref="C67"/>
    </sheetView>
  </sheetViews>
  <sheetFormatPr defaultColWidth="9.140625" defaultRowHeight="15" x14ac:dyDescent="0.25"/>
  <cols>
    <col min="1" max="1" width="84.140625" style="2" customWidth="1"/>
    <col min="2" max="2" width="15.85546875" style="1" customWidth="1"/>
    <col min="3" max="3" width="17.42578125" style="1" customWidth="1"/>
    <col min="4" max="4" width="15.140625" style="1" customWidth="1"/>
    <col min="5" max="16384" width="9.140625" style="1"/>
  </cols>
  <sheetData>
    <row r="1" spans="1:4" ht="39" customHeight="1" x14ac:dyDescent="0.25">
      <c r="A1" s="18" t="s">
        <v>66</v>
      </c>
      <c r="B1" s="18"/>
      <c r="C1" s="18"/>
      <c r="D1" s="18"/>
    </row>
    <row r="2" spans="1:4" x14ac:dyDescent="0.25">
      <c r="D2" s="3" t="s">
        <v>28</v>
      </c>
    </row>
    <row r="3" spans="1:4" ht="57" x14ac:dyDescent="0.25">
      <c r="A3" s="9" t="s">
        <v>0</v>
      </c>
      <c r="B3" s="10" t="s">
        <v>67</v>
      </c>
      <c r="C3" s="10" t="s">
        <v>68</v>
      </c>
      <c r="D3" s="10" t="s">
        <v>1</v>
      </c>
    </row>
    <row r="4" spans="1:4" s="6" customFormat="1" ht="15.75" x14ac:dyDescent="0.25">
      <c r="A4" s="5" t="s">
        <v>2</v>
      </c>
      <c r="B4" s="4"/>
      <c r="C4" s="4"/>
      <c r="D4" s="16"/>
    </row>
    <row r="5" spans="1:4" s="6" customFormat="1" ht="15.75" x14ac:dyDescent="0.25">
      <c r="A5" s="5" t="s">
        <v>3</v>
      </c>
      <c r="B5" s="13">
        <f>SUM(B6:B18)</f>
        <v>539108</v>
      </c>
      <c r="C5" s="13">
        <f>SUM(C6:C18)</f>
        <v>225215.45999999993</v>
      </c>
      <c r="D5" s="17">
        <f>C5/B5*100</f>
        <v>41.775573725487277</v>
      </c>
    </row>
    <row r="6" spans="1:4" ht="15.75" x14ac:dyDescent="0.25">
      <c r="A6" s="7" t="s">
        <v>4</v>
      </c>
      <c r="B6" s="14">
        <v>325347</v>
      </c>
      <c r="C6" s="14">
        <v>114930.97</v>
      </c>
      <c r="D6" s="16">
        <f t="shared" ref="D6:D19" si="0">C6/B6*100</f>
        <v>35.325658450823276</v>
      </c>
    </row>
    <row r="7" spans="1:4" ht="31.5" x14ac:dyDescent="0.25">
      <c r="A7" s="7" t="s">
        <v>62</v>
      </c>
      <c r="B7" s="14">
        <v>16739</v>
      </c>
      <c r="C7" s="14">
        <v>7509.79</v>
      </c>
      <c r="D7" s="16">
        <f t="shared" si="0"/>
        <v>44.864030109325526</v>
      </c>
    </row>
    <row r="8" spans="1:4" ht="15.75" x14ac:dyDescent="0.25">
      <c r="A8" s="7" t="s">
        <v>5</v>
      </c>
      <c r="B8" s="14">
        <v>109352</v>
      </c>
      <c r="C8" s="14">
        <v>57738.84</v>
      </c>
      <c r="D8" s="16">
        <f t="shared" si="0"/>
        <v>52.800899846367685</v>
      </c>
    </row>
    <row r="9" spans="1:4" ht="15.75" x14ac:dyDescent="0.25">
      <c r="A9" s="7" t="s">
        <v>6</v>
      </c>
      <c r="B9" s="14">
        <v>8890</v>
      </c>
      <c r="C9" s="14">
        <v>4721.66</v>
      </c>
      <c r="D9" s="16"/>
    </row>
    <row r="10" spans="1:4" ht="15.75" x14ac:dyDescent="0.25">
      <c r="A10" s="7" t="s">
        <v>29</v>
      </c>
      <c r="B10" s="14">
        <v>1500</v>
      </c>
      <c r="C10" s="14">
        <v>42.19</v>
      </c>
      <c r="D10" s="16">
        <f t="shared" si="0"/>
        <v>2.8126666666666664</v>
      </c>
    </row>
    <row r="11" spans="1:4" ht="15.75" x14ac:dyDescent="0.25">
      <c r="A11" s="7" t="s">
        <v>7</v>
      </c>
      <c r="B11" s="14">
        <v>7940</v>
      </c>
      <c r="C11" s="14">
        <v>3780.99</v>
      </c>
      <c r="D11" s="16">
        <f t="shared" si="0"/>
        <v>47.619521410579338</v>
      </c>
    </row>
    <row r="12" spans="1:4" ht="31.5" x14ac:dyDescent="0.25">
      <c r="A12" s="7" t="s">
        <v>8</v>
      </c>
      <c r="B12" s="14">
        <v>0</v>
      </c>
      <c r="C12" s="14">
        <v>0</v>
      </c>
      <c r="D12" s="16"/>
    </row>
    <row r="13" spans="1:4" ht="31.5" x14ac:dyDescent="0.25">
      <c r="A13" s="7" t="s">
        <v>9</v>
      </c>
      <c r="B13" s="14">
        <v>47166</v>
      </c>
      <c r="C13" s="14">
        <v>26613.99</v>
      </c>
      <c r="D13" s="16">
        <f t="shared" si="0"/>
        <v>56.42621803841751</v>
      </c>
    </row>
    <row r="14" spans="1:4" ht="15.75" x14ac:dyDescent="0.25">
      <c r="A14" s="7" t="s">
        <v>10</v>
      </c>
      <c r="B14" s="14">
        <v>2858</v>
      </c>
      <c r="C14" s="14">
        <v>601.52</v>
      </c>
      <c r="D14" s="16">
        <f t="shared" si="0"/>
        <v>21.046885934219734</v>
      </c>
    </row>
    <row r="15" spans="1:4" ht="15.75" x14ac:dyDescent="0.25">
      <c r="A15" s="7" t="s">
        <v>30</v>
      </c>
      <c r="B15" s="14">
        <v>320</v>
      </c>
      <c r="C15" s="14">
        <v>154.18</v>
      </c>
      <c r="D15" s="16">
        <f t="shared" si="0"/>
        <v>48.181250000000006</v>
      </c>
    </row>
    <row r="16" spans="1:4" ht="15.75" x14ac:dyDescent="0.25">
      <c r="A16" s="7" t="s">
        <v>11</v>
      </c>
      <c r="B16" s="14">
        <v>13700</v>
      </c>
      <c r="C16" s="14">
        <v>6578.08</v>
      </c>
      <c r="D16" s="16">
        <f t="shared" si="0"/>
        <v>48.015182481751822</v>
      </c>
    </row>
    <row r="17" spans="1:4" ht="15.75" x14ac:dyDescent="0.25">
      <c r="A17" s="7" t="s">
        <v>12</v>
      </c>
      <c r="B17" s="14">
        <v>5096</v>
      </c>
      <c r="C17" s="14">
        <v>1805.69</v>
      </c>
      <c r="D17" s="16">
        <f t="shared" si="0"/>
        <v>35.433477237048663</v>
      </c>
    </row>
    <row r="18" spans="1:4" ht="15.75" x14ac:dyDescent="0.25">
      <c r="A18" s="7" t="s">
        <v>13</v>
      </c>
      <c r="B18" s="14">
        <v>200</v>
      </c>
      <c r="C18" s="14">
        <v>737.56</v>
      </c>
      <c r="D18" s="16"/>
    </row>
    <row r="19" spans="1:4" s="6" customFormat="1" ht="15.75" x14ac:dyDescent="0.25">
      <c r="A19" s="5" t="s">
        <v>14</v>
      </c>
      <c r="B19" s="14">
        <v>1019205.73</v>
      </c>
      <c r="C19" s="14">
        <v>433085.62</v>
      </c>
      <c r="D19" s="16">
        <f t="shared" si="0"/>
        <v>42.492463224279561</v>
      </c>
    </row>
    <row r="20" spans="1:4" s="6" customFormat="1" ht="15.75" x14ac:dyDescent="0.25">
      <c r="A20" s="5" t="s">
        <v>15</v>
      </c>
      <c r="B20" s="15">
        <f>B19+B5</f>
        <v>1558313.73</v>
      </c>
      <c r="C20" s="15">
        <f>C19+C5</f>
        <v>658301.07999999996</v>
      </c>
      <c r="D20" s="17">
        <f>C20/B20*100</f>
        <v>42.244450993831641</v>
      </c>
    </row>
    <row r="21" spans="1:4" ht="15.75" x14ac:dyDescent="0.25">
      <c r="A21" s="7"/>
      <c r="B21" s="12"/>
      <c r="C21" s="12"/>
      <c r="D21" s="16"/>
    </row>
    <row r="22" spans="1:4" s="6" customFormat="1" ht="15.75" x14ac:dyDescent="0.25">
      <c r="A22" s="5" t="s">
        <v>16</v>
      </c>
      <c r="B22" s="11"/>
      <c r="C22" s="11"/>
      <c r="D22" s="16"/>
    </row>
    <row r="23" spans="1:4" s="6" customFormat="1" ht="15.75" x14ac:dyDescent="0.25">
      <c r="A23" s="5" t="s">
        <v>17</v>
      </c>
      <c r="B23" s="11">
        <f>B24+B25+B26+B27+B28</f>
        <v>91110</v>
      </c>
      <c r="C23" s="11">
        <f>C24+C25+C26+C27+C28</f>
        <v>29731.200000000001</v>
      </c>
      <c r="D23" s="17">
        <f>C23/B23*100</f>
        <v>32.63220283174185</v>
      </c>
    </row>
    <row r="24" spans="1:4" ht="47.25" x14ac:dyDescent="0.25">
      <c r="A24" s="7" t="s">
        <v>31</v>
      </c>
      <c r="B24" s="12">
        <v>3407</v>
      </c>
      <c r="C24" s="12">
        <v>1341.88</v>
      </c>
      <c r="D24" s="16">
        <f t="shared" ref="D24:D66" si="1">C24/B24*100</f>
        <v>39.385970061637806</v>
      </c>
    </row>
    <row r="25" spans="1:4" ht="47.25" x14ac:dyDescent="0.25">
      <c r="A25" s="7" t="s">
        <v>32</v>
      </c>
      <c r="B25" s="12">
        <v>68131</v>
      </c>
      <c r="C25" s="12">
        <v>23534.26</v>
      </c>
      <c r="D25" s="16">
        <f t="shared" si="1"/>
        <v>34.5426604629317</v>
      </c>
    </row>
    <row r="26" spans="1:4" ht="15.75" x14ac:dyDescent="0.25">
      <c r="A26" s="7" t="s">
        <v>33</v>
      </c>
      <c r="B26" s="12"/>
      <c r="C26" s="12"/>
      <c r="D26" s="16"/>
    </row>
    <row r="27" spans="1:4" ht="15.75" x14ac:dyDescent="0.25">
      <c r="A27" s="7" t="s">
        <v>34</v>
      </c>
      <c r="B27" s="12">
        <v>800</v>
      </c>
      <c r="C27" s="12"/>
      <c r="D27" s="16">
        <f t="shared" si="1"/>
        <v>0</v>
      </c>
    </row>
    <row r="28" spans="1:4" ht="15.75" x14ac:dyDescent="0.25">
      <c r="A28" s="7" t="s">
        <v>35</v>
      </c>
      <c r="B28" s="12">
        <v>18772</v>
      </c>
      <c r="C28" s="12">
        <v>4855.0600000000004</v>
      </c>
      <c r="D28" s="16">
        <f t="shared" si="1"/>
        <v>25.863307053057749</v>
      </c>
    </row>
    <row r="29" spans="1:4" s="6" customFormat="1" ht="15.75" x14ac:dyDescent="0.25">
      <c r="A29" s="5" t="s">
        <v>18</v>
      </c>
      <c r="B29" s="11">
        <f>B30</f>
        <v>1735.3</v>
      </c>
      <c r="C29" s="11">
        <f>C30</f>
        <v>867.65</v>
      </c>
      <c r="D29" s="16">
        <f t="shared" si="1"/>
        <v>50</v>
      </c>
    </row>
    <row r="30" spans="1:4" ht="15.75" x14ac:dyDescent="0.25">
      <c r="A30" s="7" t="s">
        <v>36</v>
      </c>
      <c r="B30" s="12">
        <v>1735.3</v>
      </c>
      <c r="C30" s="12">
        <v>867.65</v>
      </c>
      <c r="D30" s="16">
        <f t="shared" si="1"/>
        <v>50</v>
      </c>
    </row>
    <row r="31" spans="1:4" s="6" customFormat="1" ht="15.75" x14ac:dyDescent="0.25">
      <c r="A31" s="5" t="s">
        <v>19</v>
      </c>
      <c r="B31" s="11">
        <f>SUM(B32:B34)</f>
        <v>6497.13</v>
      </c>
      <c r="C31" s="11">
        <f>SUM(C32:C34)</f>
        <v>4112.1499999999996</v>
      </c>
      <c r="D31" s="17">
        <f>C31/B31*100</f>
        <v>63.291791914275983</v>
      </c>
    </row>
    <row r="32" spans="1:4" ht="31.5" x14ac:dyDescent="0.25">
      <c r="A32" s="7" t="s">
        <v>37</v>
      </c>
      <c r="B32" s="12">
        <v>3161</v>
      </c>
      <c r="C32" s="12">
        <v>776.02</v>
      </c>
      <c r="D32" s="16">
        <f t="shared" si="1"/>
        <v>24.549826004428976</v>
      </c>
    </row>
    <row r="33" spans="1:4" ht="15.75" x14ac:dyDescent="0.25">
      <c r="A33" s="7" t="s">
        <v>69</v>
      </c>
      <c r="B33" s="12">
        <v>750</v>
      </c>
      <c r="C33" s="12">
        <v>750</v>
      </c>
      <c r="D33" s="16">
        <f t="shared" si="1"/>
        <v>100</v>
      </c>
    </row>
    <row r="34" spans="1:4" ht="31.5" x14ac:dyDescent="0.25">
      <c r="A34" s="7" t="s">
        <v>65</v>
      </c>
      <c r="B34" s="12">
        <v>2586.13</v>
      </c>
      <c r="C34" s="12">
        <v>2586.13</v>
      </c>
      <c r="D34" s="16">
        <f t="shared" si="1"/>
        <v>100</v>
      </c>
    </row>
    <row r="35" spans="1:4" s="6" customFormat="1" ht="15.75" x14ac:dyDescent="0.25">
      <c r="A35" s="5" t="s">
        <v>20</v>
      </c>
      <c r="B35" s="11">
        <f>SUM(B36:B40)</f>
        <v>125131.8</v>
      </c>
      <c r="C35" s="11">
        <f>SUM(C36:C40)</f>
        <v>22374.18</v>
      </c>
      <c r="D35" s="17">
        <f>C35/B35*100</f>
        <v>17.88049081048942</v>
      </c>
    </row>
    <row r="36" spans="1:4" ht="15.75" x14ac:dyDescent="0.25">
      <c r="A36" s="7" t="s">
        <v>63</v>
      </c>
      <c r="B36" s="12">
        <v>250</v>
      </c>
      <c r="C36" s="12"/>
      <c r="D36" s="16">
        <f t="shared" si="1"/>
        <v>0</v>
      </c>
    </row>
    <row r="37" spans="1:4" ht="15.75" x14ac:dyDescent="0.25">
      <c r="A37" s="7" t="s">
        <v>38</v>
      </c>
      <c r="B37" s="12">
        <v>11452.3</v>
      </c>
      <c r="C37" s="12">
        <v>1527.74</v>
      </c>
      <c r="D37" s="16">
        <f t="shared" si="1"/>
        <v>13.340027767348046</v>
      </c>
    </row>
    <row r="38" spans="1:4" ht="15.75" x14ac:dyDescent="0.25">
      <c r="A38" s="7" t="s">
        <v>39</v>
      </c>
      <c r="B38" s="12">
        <v>270</v>
      </c>
      <c r="C38" s="12"/>
      <c r="D38" s="16">
        <f t="shared" si="1"/>
        <v>0</v>
      </c>
    </row>
    <row r="39" spans="1:4" ht="15.75" x14ac:dyDescent="0.25">
      <c r="A39" s="7" t="s">
        <v>40</v>
      </c>
      <c r="B39" s="12">
        <v>98606</v>
      </c>
      <c r="C39" s="12">
        <v>16930.95</v>
      </c>
      <c r="D39" s="16">
        <f t="shared" si="1"/>
        <v>17.170304038293814</v>
      </c>
    </row>
    <row r="40" spans="1:4" ht="15.75" x14ac:dyDescent="0.25">
      <c r="A40" s="7" t="s">
        <v>41</v>
      </c>
      <c r="B40" s="12">
        <v>14553.5</v>
      </c>
      <c r="C40" s="12">
        <v>3915.49</v>
      </c>
      <c r="D40" s="16">
        <f t="shared" si="1"/>
        <v>26.904112412821657</v>
      </c>
    </row>
    <row r="41" spans="1:4" s="6" customFormat="1" ht="15.75" x14ac:dyDescent="0.25">
      <c r="A41" s="5" t="s">
        <v>21</v>
      </c>
      <c r="B41" s="11">
        <f>B42+B43+B44+B45</f>
        <v>95865.39</v>
      </c>
      <c r="C41" s="11">
        <f>C42+C43+C44+C45</f>
        <v>6777.55</v>
      </c>
      <c r="D41" s="17">
        <f>C41/B41*100</f>
        <v>7.0698611876507265</v>
      </c>
    </row>
    <row r="42" spans="1:4" ht="15.75" x14ac:dyDescent="0.25">
      <c r="A42" s="7" t="s">
        <v>42</v>
      </c>
      <c r="B42" s="12">
        <v>5290.29</v>
      </c>
      <c r="C42" s="12">
        <v>520.51</v>
      </c>
      <c r="D42" s="16">
        <f t="shared" si="1"/>
        <v>9.8389691302367162</v>
      </c>
    </row>
    <row r="43" spans="1:4" ht="15.75" x14ac:dyDescent="0.25">
      <c r="A43" s="7" t="s">
        <v>43</v>
      </c>
      <c r="B43" s="12">
        <v>53337.15</v>
      </c>
      <c r="C43" s="12">
        <v>853</v>
      </c>
      <c r="D43" s="16">
        <f t="shared" si="1"/>
        <v>1.5992605529166819</v>
      </c>
    </row>
    <row r="44" spans="1:4" ht="15.75" x14ac:dyDescent="0.25">
      <c r="A44" s="7" t="s">
        <v>44</v>
      </c>
      <c r="B44" s="12">
        <v>28997</v>
      </c>
      <c r="C44" s="12">
        <v>1354.04</v>
      </c>
      <c r="D44" s="16">
        <f t="shared" si="1"/>
        <v>4.6695865089492017</v>
      </c>
    </row>
    <row r="45" spans="1:4" ht="15.75" x14ac:dyDescent="0.25">
      <c r="A45" s="7" t="s">
        <v>45</v>
      </c>
      <c r="B45" s="12">
        <v>8240.9500000000007</v>
      </c>
      <c r="C45" s="12">
        <v>4050</v>
      </c>
      <c r="D45" s="16">
        <f t="shared" si="1"/>
        <v>49.144819468629223</v>
      </c>
    </row>
    <row r="46" spans="1:4" s="6" customFormat="1" ht="15.75" x14ac:dyDescent="0.25">
      <c r="A46" s="5" t="s">
        <v>22</v>
      </c>
      <c r="B46" s="11">
        <f>SUM(B47:B52)</f>
        <v>1033005.5599999999</v>
      </c>
      <c r="C46" s="11">
        <f>SUM(C47:C52)</f>
        <v>389296.25</v>
      </c>
      <c r="D46" s="17">
        <f>C46/B46*100</f>
        <v>37.685784576028809</v>
      </c>
    </row>
    <row r="47" spans="1:4" ht="15.75" x14ac:dyDescent="0.25">
      <c r="A47" s="7" t="s">
        <v>46</v>
      </c>
      <c r="B47" s="12">
        <v>351551.5</v>
      </c>
      <c r="C47" s="12">
        <v>123983.03</v>
      </c>
      <c r="D47" s="16">
        <f t="shared" si="1"/>
        <v>35.267387566259849</v>
      </c>
    </row>
    <row r="48" spans="1:4" ht="15.75" x14ac:dyDescent="0.25">
      <c r="A48" s="7" t="s">
        <v>47</v>
      </c>
      <c r="B48" s="12">
        <v>519779.16</v>
      </c>
      <c r="C48" s="12">
        <v>196052.33</v>
      </c>
      <c r="D48" s="16">
        <f t="shared" si="1"/>
        <v>37.718389863879878</v>
      </c>
    </row>
    <row r="49" spans="1:4" ht="15.75" x14ac:dyDescent="0.25">
      <c r="A49" s="7" t="s">
        <v>64</v>
      </c>
      <c r="B49" s="12">
        <v>102306.3</v>
      </c>
      <c r="C49" s="12">
        <v>50226.04</v>
      </c>
      <c r="D49" s="16">
        <f t="shared" si="1"/>
        <v>49.093789923005723</v>
      </c>
    </row>
    <row r="50" spans="1:4" ht="15.75" customHeight="1" x14ac:dyDescent="0.25">
      <c r="A50" s="7" t="s">
        <v>48</v>
      </c>
      <c r="B50" s="12"/>
      <c r="C50" s="12"/>
      <c r="D50" s="16"/>
    </row>
    <row r="51" spans="1:4" ht="15.75" x14ac:dyDescent="0.25">
      <c r="A51" s="7" t="s">
        <v>50</v>
      </c>
      <c r="B51" s="12">
        <v>31440.6</v>
      </c>
      <c r="C51" s="12">
        <v>9919.77</v>
      </c>
      <c r="D51" s="16">
        <f t="shared" si="1"/>
        <v>31.550829182649188</v>
      </c>
    </row>
    <row r="52" spans="1:4" ht="15.75" x14ac:dyDescent="0.25">
      <c r="A52" s="8" t="s">
        <v>49</v>
      </c>
      <c r="B52" s="12">
        <v>27928</v>
      </c>
      <c r="C52" s="12">
        <v>9115.08</v>
      </c>
      <c r="D52" s="16">
        <f t="shared" si="1"/>
        <v>32.63778287023775</v>
      </c>
    </row>
    <row r="53" spans="1:4" s="6" customFormat="1" ht="15.75" x14ac:dyDescent="0.25">
      <c r="A53" s="5" t="s">
        <v>23</v>
      </c>
      <c r="B53" s="11">
        <f>B54</f>
        <v>89561.16</v>
      </c>
      <c r="C53" s="11">
        <f>C54</f>
        <v>48133.51</v>
      </c>
      <c r="D53" s="17">
        <f>C53/B53*100</f>
        <v>53.7437322160633</v>
      </c>
    </row>
    <row r="54" spans="1:4" ht="15.75" x14ac:dyDescent="0.25">
      <c r="A54" s="7" t="s">
        <v>51</v>
      </c>
      <c r="B54" s="12">
        <v>89561.16</v>
      </c>
      <c r="C54" s="12">
        <v>48133.51</v>
      </c>
      <c r="D54" s="16">
        <f t="shared" si="1"/>
        <v>53.7437322160633</v>
      </c>
    </row>
    <row r="55" spans="1:4" s="6" customFormat="1" ht="15.75" x14ac:dyDescent="0.25">
      <c r="A55" s="5" t="s">
        <v>60</v>
      </c>
      <c r="B55" s="11">
        <f>B56+B57+B58</f>
        <v>107031.82</v>
      </c>
      <c r="C55" s="11">
        <f>C56+C57+C58</f>
        <v>27287.63</v>
      </c>
      <c r="D55" s="17">
        <f>C55/B55*100</f>
        <v>25.494876196630123</v>
      </c>
    </row>
    <row r="56" spans="1:4" ht="15.75" x14ac:dyDescent="0.25">
      <c r="A56" s="7" t="s">
        <v>52</v>
      </c>
      <c r="B56" s="12">
        <v>805.59</v>
      </c>
      <c r="C56" s="12">
        <v>415.17</v>
      </c>
      <c r="D56" s="16">
        <f t="shared" si="1"/>
        <v>51.536141213272259</v>
      </c>
    </row>
    <row r="57" spans="1:4" ht="15.75" x14ac:dyDescent="0.25">
      <c r="A57" s="7" t="s">
        <v>53</v>
      </c>
      <c r="B57" s="12">
        <v>29547.200000000001</v>
      </c>
      <c r="C57" s="12">
        <v>4510.51</v>
      </c>
      <c r="D57" s="16">
        <f t="shared" si="1"/>
        <v>15.265439703254454</v>
      </c>
    </row>
    <row r="58" spans="1:4" ht="15.75" x14ac:dyDescent="0.25">
      <c r="A58" s="7" t="s">
        <v>54</v>
      </c>
      <c r="B58" s="12">
        <v>76679.03</v>
      </c>
      <c r="C58" s="12">
        <v>22361.95</v>
      </c>
      <c r="D58" s="16">
        <f t="shared" si="1"/>
        <v>29.163058009471431</v>
      </c>
    </row>
    <row r="59" spans="1:4" s="6" customFormat="1" ht="15.75" x14ac:dyDescent="0.25">
      <c r="A59" s="5" t="s">
        <v>24</v>
      </c>
      <c r="B59" s="11">
        <f>B60</f>
        <v>42645.56</v>
      </c>
      <c r="C59" s="11">
        <f>C60</f>
        <v>26942.33</v>
      </c>
      <c r="D59" s="17">
        <f>C59/B59*100</f>
        <v>63.177338977375378</v>
      </c>
    </row>
    <row r="60" spans="1:4" ht="15.75" x14ac:dyDescent="0.25">
      <c r="A60" s="7" t="s">
        <v>55</v>
      </c>
      <c r="B60" s="12">
        <v>42645.56</v>
      </c>
      <c r="C60" s="12">
        <v>26942.33</v>
      </c>
      <c r="D60" s="16">
        <f t="shared" si="1"/>
        <v>63.177338977375378</v>
      </c>
    </row>
    <row r="61" spans="1:4" s="6" customFormat="1" ht="15.75" x14ac:dyDescent="0.25">
      <c r="A61" s="5" t="s">
        <v>25</v>
      </c>
      <c r="B61" s="11">
        <f>B62+B63</f>
        <v>3290</v>
      </c>
      <c r="C61" s="11">
        <f>C62+C63</f>
        <v>872.5</v>
      </c>
      <c r="D61" s="16">
        <f t="shared" si="1"/>
        <v>26.519756838905771</v>
      </c>
    </row>
    <row r="62" spans="1:4" ht="15.75" x14ac:dyDescent="0.25">
      <c r="A62" s="7" t="s">
        <v>56</v>
      </c>
      <c r="B62" s="12">
        <v>2500</v>
      </c>
      <c r="C62" s="12">
        <v>675</v>
      </c>
      <c r="D62" s="16">
        <f t="shared" si="1"/>
        <v>27</v>
      </c>
    </row>
    <row r="63" spans="1:4" ht="15.75" x14ac:dyDescent="0.25">
      <c r="A63" s="7" t="s">
        <v>57</v>
      </c>
      <c r="B63" s="12">
        <v>790</v>
      </c>
      <c r="C63" s="12">
        <v>197.5</v>
      </c>
      <c r="D63" s="16">
        <f t="shared" si="1"/>
        <v>25</v>
      </c>
    </row>
    <row r="64" spans="1:4" s="6" customFormat="1" ht="31.5" x14ac:dyDescent="0.25">
      <c r="A64" s="5" t="s">
        <v>59</v>
      </c>
      <c r="B64" s="11">
        <f>B65+B66</f>
        <v>47631</v>
      </c>
      <c r="C64" s="11">
        <f>C65+C66</f>
        <v>24565.15</v>
      </c>
      <c r="D64" s="17">
        <f>C64/B64*100</f>
        <v>51.573869958640387</v>
      </c>
    </row>
    <row r="65" spans="1:4" s="6" customFormat="1" ht="31.5" x14ac:dyDescent="0.25">
      <c r="A65" s="7" t="s">
        <v>58</v>
      </c>
      <c r="B65" s="12">
        <v>42931</v>
      </c>
      <c r="C65" s="12">
        <v>21735.15</v>
      </c>
      <c r="D65" s="16">
        <f t="shared" si="1"/>
        <v>50.628100906105146</v>
      </c>
    </row>
    <row r="66" spans="1:4" s="6" customFormat="1" ht="15.75" x14ac:dyDescent="0.25">
      <c r="A66" s="7" t="s">
        <v>61</v>
      </c>
      <c r="B66" s="12">
        <v>4700</v>
      </c>
      <c r="C66" s="12">
        <v>2830</v>
      </c>
      <c r="D66" s="16">
        <f t="shared" si="1"/>
        <v>60.212765957446813</v>
      </c>
    </row>
    <row r="67" spans="1:4" ht="15.75" x14ac:dyDescent="0.25">
      <c r="A67" s="5" t="s">
        <v>26</v>
      </c>
      <c r="B67" s="11">
        <f>B64+B61+B59+B55+B53+B46+B41+B35+B31+B29+B23</f>
        <v>1643504.72</v>
      </c>
      <c r="C67" s="11">
        <f>C23+C29+C31+C35+C41+C46+C53+C55+C59+C61+C64</f>
        <v>580960.1</v>
      </c>
      <c r="D67" s="17">
        <f>C67/B67*100</f>
        <v>35.348854976212053</v>
      </c>
    </row>
    <row r="68" spans="1:4" ht="15.75" x14ac:dyDescent="0.25">
      <c r="A68" s="5" t="s">
        <v>27</v>
      </c>
      <c r="B68" s="11">
        <f>B20-B67</f>
        <v>-85190.989999999991</v>
      </c>
      <c r="C68" s="11">
        <f>C20-C67</f>
        <v>77340.979999999981</v>
      </c>
      <c r="D68" s="11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2018-07-05T06:34:34Z</dcterms:modified>
</cp:coreProperties>
</file>