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10_ncr:8100000_{9DF83991-6C7B-48DD-B0C0-84CB411BDF47}" xr6:coauthVersionLast="34" xr6:coauthVersionMax="34" xr10:uidLastSave="{00000000-0000-0000-0000-000000000000}"/>
  <bookViews>
    <workbookView xWindow="240" yWindow="105" windowWidth="14805" windowHeight="8010" xr2:uid="{00000000-000D-0000-FFFF-FFFF00000000}"/>
  </bookViews>
  <sheets>
    <sheet name="район3" sheetId="3" r:id="rId1"/>
  </sheets>
  <calcPr calcId="162913" iterateDelta="1E-4"/>
</workbook>
</file>

<file path=xl/calcChain.xml><?xml version="1.0" encoding="utf-8"?>
<calcChain xmlns="http://schemas.openxmlformats.org/spreadsheetml/2006/main">
  <c r="D9" i="3" l="1"/>
  <c r="D18" i="3"/>
  <c r="D33" i="3"/>
  <c r="D65" i="3"/>
  <c r="B31" i="3" l="1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39" i="3"/>
  <c r="D38" i="3"/>
  <c r="D37" i="3"/>
  <c r="D36" i="3"/>
  <c r="D35" i="3"/>
  <c r="D44" i="3"/>
  <c r="D43" i="3"/>
  <c r="D42" i="3"/>
  <c r="D41" i="3"/>
  <c r="D51" i="3"/>
  <c r="D50" i="3"/>
  <c r="D48" i="3"/>
  <c r="D47" i="3"/>
  <c r="D46" i="3"/>
  <c r="D53" i="3"/>
  <c r="D57" i="3"/>
  <c r="D56" i="3"/>
  <c r="D55" i="3"/>
  <c r="D62" i="3"/>
  <c r="D61" i="3"/>
  <c r="D59" i="3"/>
  <c r="C5" i="3"/>
  <c r="B5" i="3"/>
  <c r="C45" i="3"/>
  <c r="B45" i="3"/>
  <c r="C34" i="3"/>
  <c r="B34" i="3"/>
  <c r="D5" i="3" l="1"/>
  <c r="D45" i="3"/>
  <c r="D34" i="3"/>
  <c r="C20" i="3"/>
  <c r="B20" i="3"/>
  <c r="C63" i="3"/>
  <c r="B63" i="3"/>
  <c r="D64" i="3"/>
  <c r="B40" i="3"/>
  <c r="C29" i="3"/>
  <c r="B29" i="3"/>
  <c r="C60" i="3"/>
  <c r="D60" i="3" s="1"/>
  <c r="B60" i="3"/>
  <c r="C58" i="3"/>
  <c r="B58" i="3"/>
  <c r="C54" i="3"/>
  <c r="B54" i="3"/>
  <c r="C52" i="3"/>
  <c r="B52" i="3"/>
  <c r="D52" i="3" s="1"/>
  <c r="C40" i="3"/>
  <c r="C31" i="3"/>
  <c r="D31" i="3" s="1"/>
  <c r="C23" i="3"/>
  <c r="B23" i="3"/>
  <c r="D29" i="3" l="1"/>
  <c r="D23" i="3"/>
  <c r="D20" i="3"/>
  <c r="D63" i="3"/>
  <c r="D58" i="3"/>
  <c r="D54" i="3"/>
  <c r="D40" i="3"/>
  <c r="B66" i="3"/>
  <c r="B67" i="3" s="1"/>
  <c r="C66" i="3"/>
  <c r="C67" i="3" l="1"/>
  <c r="D66" i="3"/>
</calcChain>
</file>

<file path=xl/sharedStrings.xml><?xml version="1.0" encoding="utf-8"?>
<sst xmlns="http://schemas.openxmlformats.org/spreadsheetml/2006/main" count="69" uniqueCount="69">
  <si>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</si>
  <si>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</si>
  <si>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</si>
  <si>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</si>
  <si>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</si>
  <si>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</si>
  <si>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</si>
  <si>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</si>
  <si>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</si>
  <si>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</si>
  <si>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</si>
  <si>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</si>
  <si>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</si>
  <si>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</si>
  <si>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</si>
  <si>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</si>
  <si>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</si>
  <si>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</si>
  <si>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</si>
  <si>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</si>
  <si>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</si>
  <si>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</si>
  <si>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</si>
  <si>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</si>
  <si>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</si>
  <si>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</si>
  <si>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</si>
  <si>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</si>
  <si>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</si>
  <si>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</si>
  <si>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</si>
  <si>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</si>
  <si>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</si>
  <si>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</si>
  <si>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</si>
  <si>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</si>
  <si>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</si>
  <si>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</si>
  <si>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</si>
  <si>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</si>
  <si>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</si>
  <si>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</si>
  <si>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</si>
  <si>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</si>
  <si>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</si>
  <si>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</si>
  <si>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</si>
  <si>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</si>
  <si>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</si>
  <si>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</si>
  <si>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</si>
  <si>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</si>
  <si>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</si>
  <si>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</si>
  <si>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</si>
  <si>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</si>
  <si>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</si>
  <si>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</si>
  <si>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</si>
  <si>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</si>
  <si>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</si>
  <si>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</si>
  <si>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</si>
  <si>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</si>
  <si>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</si>
  <si>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0314- Другие вопросы в области национальной безопасности и правоохранительной деятельности</t>
  </si>
  <si>
    <t>Отчет об исполнении  бюджета муниципального  района Мелеузовский район Республики Башкортостан за январь-март 2018 года</t>
  </si>
  <si>
    <t>План на  2018 год</t>
  </si>
  <si>
    <t>Отчет за текущий период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</si>
</sst>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"/>
  <sheetViews>
    <sheetView tabSelected="1" topLeftCell="A4" zoomScaleNormal="100" workbookViewId="0">
      <selection activeCell="D9" sqref="D9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66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67</v>
      </c>
      <c r="C3" s="10" t="s">
        <v>68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539108</v>
      </c>
      <c r="C5" s="13">
        <f>SUM(C6:C18)</f>
        <v>121368.55000000002</v>
      </c>
      <c r="D5" s="17">
        <f>C5/B5*100</f>
        <v>22.512845292594438</v>
      </c>
    </row>
    <row r="6" spans="1:4" ht="15.75" x14ac:dyDescent="0.25">
      <c r="A6" s="7" t="s">
        <v>4</v>
      </c>
      <c r="B6" s="14">
        <v>325347</v>
      </c>
      <c r="C6" s="14">
        <v>67295.5</v>
      </c>
      <c r="D6" s="16">
        <f t="shared" ref="D6:D19" si="0">C6/B6*100</f>
        <v>20.684223306193079</v>
      </c>
    </row>
    <row r="7" spans="1:4" ht="31.5" x14ac:dyDescent="0.25">
      <c r="A7" s="7" t="s">
        <v>62</v>
      </c>
      <c r="B7" s="14">
        <v>16739</v>
      </c>
      <c r="C7" s="14">
        <v>4372.82</v>
      </c>
      <c r="D7" s="16">
        <f t="shared" si="0"/>
        <v>26.123543819821972</v>
      </c>
    </row>
    <row r="8" spans="1:4" ht="15.75" x14ac:dyDescent="0.25">
      <c r="A8" s="7" t="s">
        <v>5</v>
      </c>
      <c r="B8" s="14">
        <v>109352</v>
      </c>
      <c r="C8" s="14">
        <v>26968.61</v>
      </c>
      <c r="D8" s="16">
        <f t="shared" si="0"/>
        <v>24.662200965688786</v>
      </c>
    </row>
    <row r="9" spans="1:4" ht="15.75" x14ac:dyDescent="0.25">
      <c r="A9" s="7" t="s">
        <v>6</v>
      </c>
      <c r="B9" s="14">
        <v>8890</v>
      </c>
      <c r="C9" s="14">
        <v>1315.82</v>
      </c>
      <c r="D9" s="16">
        <f t="shared" si="0"/>
        <v>14.801124859392575</v>
      </c>
    </row>
    <row r="10" spans="1:4" ht="15.75" x14ac:dyDescent="0.25">
      <c r="A10" s="7" t="s">
        <v>29</v>
      </c>
      <c r="B10" s="14">
        <v>1500</v>
      </c>
      <c r="C10" s="14">
        <v>42.19</v>
      </c>
      <c r="D10" s="16">
        <f t="shared" si="0"/>
        <v>2.8126666666666664</v>
      </c>
    </row>
    <row r="11" spans="1:4" ht="15.75" x14ac:dyDescent="0.25">
      <c r="A11" s="7" t="s">
        <v>7</v>
      </c>
      <c r="B11" s="14">
        <v>7940</v>
      </c>
      <c r="C11" s="14">
        <v>2277.4</v>
      </c>
      <c r="D11" s="16">
        <f t="shared" si="0"/>
        <v>28.682619647355168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47166</v>
      </c>
      <c r="C13" s="14">
        <v>13781.21</v>
      </c>
      <c r="D13" s="16">
        <f t="shared" si="0"/>
        <v>29.218526056905397</v>
      </c>
    </row>
    <row r="14" spans="1:4" ht="15.75" x14ac:dyDescent="0.25">
      <c r="A14" s="7" t="s">
        <v>10</v>
      </c>
      <c r="B14" s="14">
        <v>2858</v>
      </c>
      <c r="C14" s="14">
        <v>397.06</v>
      </c>
      <c r="D14" s="16">
        <f t="shared" si="0"/>
        <v>13.892932120363891</v>
      </c>
    </row>
    <row r="15" spans="1:4" ht="15.75" x14ac:dyDescent="0.25">
      <c r="A15" s="7" t="s">
        <v>30</v>
      </c>
      <c r="B15" s="14">
        <v>320</v>
      </c>
      <c r="C15" s="14"/>
      <c r="D15" s="16">
        <f t="shared" si="0"/>
        <v>0</v>
      </c>
    </row>
    <row r="16" spans="1:4" ht="15.75" x14ac:dyDescent="0.25">
      <c r="A16" s="7" t="s">
        <v>11</v>
      </c>
      <c r="B16" s="14">
        <v>13700</v>
      </c>
      <c r="C16" s="14">
        <v>3844.02</v>
      </c>
      <c r="D16" s="16">
        <f t="shared" si="0"/>
        <v>28.0585401459854</v>
      </c>
    </row>
    <row r="17" spans="1:4" ht="15.75" x14ac:dyDescent="0.25">
      <c r="A17" s="7" t="s">
        <v>12</v>
      </c>
      <c r="B17" s="14">
        <v>5096</v>
      </c>
      <c r="C17" s="14">
        <v>1043.6300000000001</v>
      </c>
      <c r="D17" s="16">
        <f t="shared" si="0"/>
        <v>20.479395604395606</v>
      </c>
    </row>
    <row r="18" spans="1:4" ht="15.75" x14ac:dyDescent="0.25">
      <c r="A18" s="7" t="s">
        <v>13</v>
      </c>
      <c r="B18" s="14">
        <v>200</v>
      </c>
      <c r="C18" s="14">
        <v>30.29</v>
      </c>
      <c r="D18" s="16">
        <f t="shared" si="0"/>
        <v>15.145</v>
      </c>
    </row>
    <row r="19" spans="1:4" s="6" customFormat="1" ht="15.75" x14ac:dyDescent="0.25">
      <c r="A19" s="5" t="s">
        <v>14</v>
      </c>
      <c r="B19" s="14">
        <v>966512.38</v>
      </c>
      <c r="C19" s="14">
        <v>204345.96</v>
      </c>
      <c r="D19" s="16">
        <f t="shared" si="0"/>
        <v>21.142611748025413</v>
      </c>
    </row>
    <row r="20" spans="1:4" s="6" customFormat="1" ht="15.75" x14ac:dyDescent="0.25">
      <c r="A20" s="5" t="s">
        <v>15</v>
      </c>
      <c r="B20" s="15">
        <f>B19+B5</f>
        <v>1505620.38</v>
      </c>
      <c r="C20" s="15">
        <f>C19+C5</f>
        <v>325714.51</v>
      </c>
      <c r="D20" s="17">
        <f>C20/B20*100</f>
        <v>21.633242637164624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B24+B25+B26+B27+B28</f>
        <v>91110</v>
      </c>
      <c r="C23" s="11">
        <f>C24+C25+C26+C27+C28</f>
        <v>13533.490000000002</v>
      </c>
      <c r="D23" s="17">
        <f>C23/B23*100</f>
        <v>14.854011634288225</v>
      </c>
    </row>
    <row r="24" spans="1:4" ht="47.25" x14ac:dyDescent="0.25">
      <c r="A24" s="7" t="s">
        <v>31</v>
      </c>
      <c r="B24" s="12">
        <v>3407</v>
      </c>
      <c r="C24" s="12">
        <v>590</v>
      </c>
      <c r="D24" s="16">
        <f t="shared" ref="D24:D65" si="1">C24/B24*100</f>
        <v>17.317287936601115</v>
      </c>
    </row>
    <row r="25" spans="1:4" ht="47.25" x14ac:dyDescent="0.25">
      <c r="A25" s="7" t="s">
        <v>32</v>
      </c>
      <c r="B25" s="12">
        <v>68131</v>
      </c>
      <c r="C25" s="12">
        <v>10675.04</v>
      </c>
      <c r="D25" s="16">
        <f t="shared" si="1"/>
        <v>15.66840351675449</v>
      </c>
    </row>
    <row r="26" spans="1:4" ht="15.75" x14ac:dyDescent="0.25">
      <c r="A26" s="7" t="s">
        <v>33</v>
      </c>
      <c r="B26" s="12"/>
      <c r="C26" s="12"/>
      <c r="D26" s="16"/>
    </row>
    <row r="27" spans="1:4" ht="15.75" x14ac:dyDescent="0.25">
      <c r="A27" s="7" t="s">
        <v>34</v>
      </c>
      <c r="B27" s="12">
        <v>800</v>
      </c>
      <c r="C27" s="12"/>
      <c r="D27" s="16">
        <f t="shared" si="1"/>
        <v>0</v>
      </c>
    </row>
    <row r="28" spans="1:4" ht="15.75" x14ac:dyDescent="0.25">
      <c r="A28" s="7" t="s">
        <v>35</v>
      </c>
      <c r="B28" s="12">
        <v>18772</v>
      </c>
      <c r="C28" s="12">
        <v>2268.4499999999998</v>
      </c>
      <c r="D28" s="16">
        <f t="shared" si="1"/>
        <v>12.084221180481567</v>
      </c>
    </row>
    <row r="29" spans="1:4" s="6" customFormat="1" ht="15.75" x14ac:dyDescent="0.25">
      <c r="A29" s="5" t="s">
        <v>18</v>
      </c>
      <c r="B29" s="11">
        <f>B30</f>
        <v>1735.3</v>
      </c>
      <c r="C29" s="11">
        <f>C30</f>
        <v>433.83</v>
      </c>
      <c r="D29" s="16">
        <f t="shared" si="1"/>
        <v>25.000288134616493</v>
      </c>
    </row>
    <row r="30" spans="1:4" ht="15.75" x14ac:dyDescent="0.25">
      <c r="A30" s="7" t="s">
        <v>36</v>
      </c>
      <c r="B30" s="12">
        <v>1735.3</v>
      </c>
      <c r="C30" s="12">
        <v>433.83</v>
      </c>
      <c r="D30" s="16">
        <f t="shared" si="1"/>
        <v>25.000288134616493</v>
      </c>
    </row>
    <row r="31" spans="1:4" s="6" customFormat="1" ht="15.75" x14ac:dyDescent="0.25">
      <c r="A31" s="5" t="s">
        <v>19</v>
      </c>
      <c r="B31" s="11">
        <f>SUM(B32:B33)</f>
        <v>5747.12</v>
      </c>
      <c r="C31" s="11">
        <f>C32</f>
        <v>410.04</v>
      </c>
      <c r="D31" s="17">
        <f>C31/B31*100</f>
        <v>7.13470399086847</v>
      </c>
    </row>
    <row r="32" spans="1:4" ht="31.5" x14ac:dyDescent="0.25">
      <c r="A32" s="7" t="s">
        <v>37</v>
      </c>
      <c r="B32" s="12">
        <v>3161</v>
      </c>
      <c r="C32" s="12">
        <v>410.04</v>
      </c>
      <c r="D32" s="16">
        <f t="shared" si="1"/>
        <v>12.971844353052834</v>
      </c>
    </row>
    <row r="33" spans="1:4" ht="31.5" x14ac:dyDescent="0.25">
      <c r="A33" s="7" t="s">
        <v>65</v>
      </c>
      <c r="B33" s="12">
        <v>2586.12</v>
      </c>
      <c r="C33" s="12"/>
      <c r="D33" s="16">
        <f t="shared" si="1"/>
        <v>0</v>
      </c>
    </row>
    <row r="34" spans="1:4" s="6" customFormat="1" ht="15.75" x14ac:dyDescent="0.25">
      <c r="A34" s="5" t="s">
        <v>20</v>
      </c>
      <c r="B34" s="11">
        <f>SUM(B35:B39)</f>
        <v>125458</v>
      </c>
      <c r="C34" s="11">
        <f>SUM(C35:C39)</f>
        <v>2834.65</v>
      </c>
      <c r="D34" s="17">
        <f>C34/B34*100</f>
        <v>2.259441406685903</v>
      </c>
    </row>
    <row r="35" spans="1:4" ht="15.75" x14ac:dyDescent="0.25">
      <c r="A35" s="7" t="s">
        <v>63</v>
      </c>
      <c r="B35" s="12">
        <v>250</v>
      </c>
      <c r="C35" s="12"/>
      <c r="D35" s="16">
        <f t="shared" si="1"/>
        <v>0</v>
      </c>
    </row>
    <row r="36" spans="1:4" ht="15.75" x14ac:dyDescent="0.25">
      <c r="A36" s="7" t="s">
        <v>38</v>
      </c>
      <c r="B36" s="12">
        <v>11452.3</v>
      </c>
      <c r="C36" s="12">
        <v>672.5</v>
      </c>
      <c r="D36" s="16">
        <f t="shared" si="1"/>
        <v>5.8721828802947886</v>
      </c>
    </row>
    <row r="37" spans="1:4" ht="15.75" x14ac:dyDescent="0.25">
      <c r="A37" s="7" t="s">
        <v>39</v>
      </c>
      <c r="B37" s="12">
        <v>270</v>
      </c>
      <c r="C37" s="12"/>
      <c r="D37" s="16">
        <f t="shared" si="1"/>
        <v>0</v>
      </c>
    </row>
    <row r="38" spans="1:4" ht="15.75" x14ac:dyDescent="0.25">
      <c r="A38" s="7" t="s">
        <v>40</v>
      </c>
      <c r="B38" s="12">
        <v>98606</v>
      </c>
      <c r="C38" s="12">
        <v>1247.5</v>
      </c>
      <c r="D38" s="16">
        <f t="shared" si="1"/>
        <v>1.2651359957811898</v>
      </c>
    </row>
    <row r="39" spans="1:4" ht="15.75" x14ac:dyDescent="0.25">
      <c r="A39" s="7" t="s">
        <v>41</v>
      </c>
      <c r="B39" s="12">
        <v>14879.7</v>
      </c>
      <c r="C39" s="12">
        <v>914.65</v>
      </c>
      <c r="D39" s="16">
        <f t="shared" si="1"/>
        <v>6.1469653286020547</v>
      </c>
    </row>
    <row r="40" spans="1:4" s="6" customFormat="1" ht="15.75" x14ac:dyDescent="0.25">
      <c r="A40" s="5" t="s">
        <v>21</v>
      </c>
      <c r="B40" s="11">
        <f>B41+B42+B43+B44</f>
        <v>56223.4</v>
      </c>
      <c r="C40" s="11">
        <f>C41+C42+C43+C44</f>
        <v>3057.83</v>
      </c>
      <c r="D40" s="17">
        <f>C40/B40*100</f>
        <v>5.4387141297040014</v>
      </c>
    </row>
    <row r="41" spans="1:4" ht="15.75" x14ac:dyDescent="0.25">
      <c r="A41" s="7" t="s">
        <v>42</v>
      </c>
      <c r="B41" s="12">
        <v>5290.29</v>
      </c>
      <c r="C41" s="12">
        <v>232.83</v>
      </c>
      <c r="D41" s="16">
        <f t="shared" si="1"/>
        <v>4.4010819822731841</v>
      </c>
    </row>
    <row r="42" spans="1:4" ht="15.75" x14ac:dyDescent="0.25">
      <c r="A42" s="7" t="s">
        <v>43</v>
      </c>
      <c r="B42" s="12">
        <v>14621.11</v>
      </c>
      <c r="C42" s="12">
        <v>800</v>
      </c>
      <c r="D42" s="16">
        <f t="shared" si="1"/>
        <v>5.4715408064093625</v>
      </c>
    </row>
    <row r="43" spans="1:4" ht="15.75" x14ac:dyDescent="0.25">
      <c r="A43" s="7" t="s">
        <v>44</v>
      </c>
      <c r="B43" s="12">
        <v>28112</v>
      </c>
      <c r="C43" s="12"/>
      <c r="D43" s="16">
        <f t="shared" si="1"/>
        <v>0</v>
      </c>
    </row>
    <row r="44" spans="1:4" ht="15.75" x14ac:dyDescent="0.25">
      <c r="A44" s="7" t="s">
        <v>45</v>
      </c>
      <c r="B44" s="12">
        <v>8200</v>
      </c>
      <c r="C44" s="12">
        <v>2025</v>
      </c>
      <c r="D44" s="16">
        <f t="shared" si="1"/>
        <v>24.695121951219512</v>
      </c>
    </row>
    <row r="45" spans="1:4" s="6" customFormat="1" ht="15.75" x14ac:dyDescent="0.25">
      <c r="A45" s="5" t="s">
        <v>22</v>
      </c>
      <c r="B45" s="11">
        <f>SUM(B46:B51)</f>
        <v>1022546.4600000001</v>
      </c>
      <c r="C45" s="11">
        <f>SUM(C46:C51)</f>
        <v>221121.28000000003</v>
      </c>
      <c r="D45" s="17">
        <f>C45/B45*100</f>
        <v>21.624570486508752</v>
      </c>
    </row>
    <row r="46" spans="1:4" ht="15.75" x14ac:dyDescent="0.25">
      <c r="A46" s="7" t="s">
        <v>46</v>
      </c>
      <c r="B46" s="12">
        <v>341849.3</v>
      </c>
      <c r="C46" s="12">
        <v>71056.320000000007</v>
      </c>
      <c r="D46" s="16">
        <f t="shared" si="1"/>
        <v>20.785860904205453</v>
      </c>
    </row>
    <row r="47" spans="1:4" ht="15.75" x14ac:dyDescent="0.25">
      <c r="A47" s="7" t="s">
        <v>47</v>
      </c>
      <c r="B47" s="12">
        <v>519091.26</v>
      </c>
      <c r="C47" s="12">
        <v>110082.37</v>
      </c>
      <c r="D47" s="16">
        <f t="shared" si="1"/>
        <v>21.206746960062475</v>
      </c>
    </row>
    <row r="48" spans="1:4" ht="15.75" x14ac:dyDescent="0.25">
      <c r="A48" s="7" t="s">
        <v>64</v>
      </c>
      <c r="B48" s="12">
        <v>102237.3</v>
      </c>
      <c r="C48" s="12">
        <v>32445.39</v>
      </c>
      <c r="D48" s="16">
        <f t="shared" si="1"/>
        <v>31.735374467048715</v>
      </c>
    </row>
    <row r="49" spans="1:4" ht="15.75" customHeight="1" x14ac:dyDescent="0.25">
      <c r="A49" s="7" t="s">
        <v>48</v>
      </c>
      <c r="B49" s="12"/>
      <c r="C49" s="12"/>
      <c r="D49" s="16"/>
    </row>
    <row r="50" spans="1:4" ht="15.75" x14ac:dyDescent="0.25">
      <c r="A50" s="7" t="s">
        <v>50</v>
      </c>
      <c r="B50" s="12">
        <v>31440.6</v>
      </c>
      <c r="C50" s="12">
        <v>2807.91</v>
      </c>
      <c r="D50" s="16">
        <f t="shared" si="1"/>
        <v>8.9308410144844554</v>
      </c>
    </row>
    <row r="51" spans="1:4" ht="15.75" x14ac:dyDescent="0.25">
      <c r="A51" s="8" t="s">
        <v>49</v>
      </c>
      <c r="B51" s="12">
        <v>27928</v>
      </c>
      <c r="C51" s="12">
        <v>4729.29</v>
      </c>
      <c r="D51" s="16">
        <f t="shared" si="1"/>
        <v>16.933865654540245</v>
      </c>
    </row>
    <row r="52" spans="1:4" s="6" customFormat="1" ht="15.75" x14ac:dyDescent="0.25">
      <c r="A52" s="5" t="s">
        <v>23</v>
      </c>
      <c r="B52" s="11">
        <f>B53</f>
        <v>90821.4</v>
      </c>
      <c r="C52" s="11">
        <f>C53</f>
        <v>22908.13</v>
      </c>
      <c r="D52" s="17">
        <f>C52/B52*100</f>
        <v>25.223273369492215</v>
      </c>
    </row>
    <row r="53" spans="1:4" ht="15.75" x14ac:dyDescent="0.25">
      <c r="A53" s="7" t="s">
        <v>51</v>
      </c>
      <c r="B53" s="12">
        <v>90821.4</v>
      </c>
      <c r="C53" s="12">
        <v>22908.13</v>
      </c>
      <c r="D53" s="16">
        <f t="shared" si="1"/>
        <v>25.223273369492215</v>
      </c>
    </row>
    <row r="54" spans="1:4" s="6" customFormat="1" ht="15.75" x14ac:dyDescent="0.25">
      <c r="A54" s="5" t="s">
        <v>60</v>
      </c>
      <c r="B54" s="11">
        <f>B55+B56+B57</f>
        <v>103603.12</v>
      </c>
      <c r="C54" s="11">
        <f>C55+C56+C57</f>
        <v>15267.83</v>
      </c>
      <c r="D54" s="17">
        <f>C54/B54*100</f>
        <v>14.736843832502341</v>
      </c>
    </row>
    <row r="55" spans="1:4" ht="15.75" x14ac:dyDescent="0.25">
      <c r="A55" s="7" t="s">
        <v>52</v>
      </c>
      <c r="B55" s="12">
        <v>805.59</v>
      </c>
      <c r="C55" s="12">
        <v>139.61000000000001</v>
      </c>
      <c r="D55" s="16">
        <f t="shared" si="1"/>
        <v>17.330155538176989</v>
      </c>
    </row>
    <row r="56" spans="1:4" ht="15.75" x14ac:dyDescent="0.25">
      <c r="A56" s="7" t="s">
        <v>53</v>
      </c>
      <c r="B56" s="12">
        <v>26118.5</v>
      </c>
      <c r="C56" s="12">
        <v>2680.96</v>
      </c>
      <c r="D56" s="16">
        <f t="shared" si="1"/>
        <v>10.264601719088002</v>
      </c>
    </row>
    <row r="57" spans="1:4" ht="15.75" x14ac:dyDescent="0.25">
      <c r="A57" s="7" t="s">
        <v>54</v>
      </c>
      <c r="B57" s="12">
        <v>76679.03</v>
      </c>
      <c r="C57" s="12">
        <v>12447.26</v>
      </c>
      <c r="D57" s="16">
        <f t="shared" si="1"/>
        <v>16.232938783915237</v>
      </c>
    </row>
    <row r="58" spans="1:4" s="6" customFormat="1" ht="15.75" x14ac:dyDescent="0.25">
      <c r="A58" s="5" t="s">
        <v>24</v>
      </c>
      <c r="B58" s="11">
        <f>B59</f>
        <v>42645.56</v>
      </c>
      <c r="C58" s="11">
        <f>C59</f>
        <v>10132.25</v>
      </c>
      <c r="D58" s="17">
        <f>C58/B58*100</f>
        <v>23.759214323835824</v>
      </c>
    </row>
    <row r="59" spans="1:4" ht="15.75" x14ac:dyDescent="0.25">
      <c r="A59" s="7" t="s">
        <v>55</v>
      </c>
      <c r="B59" s="12">
        <v>42645.56</v>
      </c>
      <c r="C59" s="12">
        <v>10132.25</v>
      </c>
      <c r="D59" s="16">
        <f t="shared" si="1"/>
        <v>23.759214323835824</v>
      </c>
    </row>
    <row r="60" spans="1:4" s="6" customFormat="1" ht="15.75" x14ac:dyDescent="0.25">
      <c r="A60" s="5" t="s">
        <v>25</v>
      </c>
      <c r="B60" s="11">
        <f>B61+B62</f>
        <v>3290</v>
      </c>
      <c r="C60" s="11">
        <f>C61+C62</f>
        <v>323.75</v>
      </c>
      <c r="D60" s="16">
        <f t="shared" si="1"/>
        <v>9.8404255319148941</v>
      </c>
    </row>
    <row r="61" spans="1:4" ht="15.75" x14ac:dyDescent="0.25">
      <c r="A61" s="7" t="s">
        <v>56</v>
      </c>
      <c r="B61" s="12">
        <v>2500</v>
      </c>
      <c r="C61" s="12">
        <v>225</v>
      </c>
      <c r="D61" s="16">
        <f t="shared" si="1"/>
        <v>9</v>
      </c>
    </row>
    <row r="62" spans="1:4" ht="15.75" x14ac:dyDescent="0.25">
      <c r="A62" s="7" t="s">
        <v>57</v>
      </c>
      <c r="B62" s="12">
        <v>790</v>
      </c>
      <c r="C62" s="12">
        <v>98.75</v>
      </c>
      <c r="D62" s="16">
        <f t="shared" si="1"/>
        <v>12.5</v>
      </c>
    </row>
    <row r="63" spans="1:4" s="6" customFormat="1" ht="31.5" x14ac:dyDescent="0.25">
      <c r="A63" s="5" t="s">
        <v>59</v>
      </c>
      <c r="B63" s="11">
        <f>B64+B65</f>
        <v>47731</v>
      </c>
      <c r="C63" s="11">
        <f>C64+C65</f>
        <v>10867.57</v>
      </c>
      <c r="D63" s="17">
        <f>C63/B63*100</f>
        <v>22.768368565502502</v>
      </c>
    </row>
    <row r="64" spans="1:4" s="6" customFormat="1" ht="31.5" x14ac:dyDescent="0.25">
      <c r="A64" s="7" t="s">
        <v>58</v>
      </c>
      <c r="B64" s="12">
        <v>42931</v>
      </c>
      <c r="C64" s="12">
        <v>10867.57</v>
      </c>
      <c r="D64" s="16">
        <f t="shared" si="1"/>
        <v>25.314038806456875</v>
      </c>
    </row>
    <row r="65" spans="1:4" s="6" customFormat="1" ht="15.75" x14ac:dyDescent="0.25">
      <c r="A65" s="7" t="s">
        <v>61</v>
      </c>
      <c r="B65" s="12">
        <v>4800</v>
      </c>
      <c r="C65" s="12"/>
      <c r="D65" s="16">
        <f t="shared" si="1"/>
        <v>0</v>
      </c>
    </row>
    <row r="66" spans="1:4" ht="15.75" x14ac:dyDescent="0.25">
      <c r="A66" s="5" t="s">
        <v>26</v>
      </c>
      <c r="B66" s="11">
        <f>B63+B60+B58+B54+B52+B45+B40+B34+B31+B29+B23</f>
        <v>1590911.36</v>
      </c>
      <c r="C66" s="11">
        <f>C23+C29+C31+C34+C40+C45+C52+C54+C58+C60+C63</f>
        <v>300890.65000000002</v>
      </c>
      <c r="D66" s="17">
        <f>C66/B66*100</f>
        <v>18.913099595944804</v>
      </c>
    </row>
    <row r="67" spans="1:4" ht="15.75" x14ac:dyDescent="0.25">
      <c r="A67" s="5" t="s">
        <v>27</v>
      </c>
      <c r="B67" s="11">
        <f>B20-B66</f>
        <v>-85290.980000000214</v>
      </c>
      <c r="C67" s="11">
        <f>C20-C66</f>
        <v>24823.859999999986</v>
      </c>
      <c r="D67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2018-07-05T05:09:16Z</dcterms:modified>
</cp:coreProperties>
</file>