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7D07C19E-DCF3-4C45-B4C9-721AC2903FC0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C31" i="3" l="1"/>
  <c r="B31" i="3"/>
  <c r="C64" i="3"/>
  <c r="B64" i="3"/>
  <c r="D67" i="3"/>
  <c r="D33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7" i="3"/>
  <c r="D36" i="3"/>
  <c r="D45" i="3"/>
  <c r="D44" i="3"/>
  <c r="D43" i="3"/>
  <c r="D42" i="3"/>
  <c r="D52" i="3"/>
  <c r="D51" i="3"/>
  <c r="D50" i="3"/>
  <c r="D49" i="3"/>
  <c r="D48" i="3"/>
  <c r="D47" i="3"/>
  <c r="D54" i="3"/>
  <c r="D58" i="3"/>
  <c r="D57" i="3"/>
  <c r="D56" i="3"/>
  <c r="D63" i="3"/>
  <c r="D62" i="3"/>
  <c r="D60" i="3"/>
  <c r="C5" i="3"/>
  <c r="D5" i="3" s="1"/>
  <c r="B5" i="3"/>
  <c r="C46" i="3"/>
  <c r="B46" i="3"/>
  <c r="C35" i="3"/>
  <c r="D35" i="3" s="1"/>
  <c r="B35" i="3"/>
  <c r="D46" i="3" l="1"/>
  <c r="C20" i="3"/>
  <c r="D20" i="3" s="1"/>
  <c r="B20" i="3"/>
  <c r="D65" i="3"/>
  <c r="B41" i="3"/>
  <c r="C29" i="3"/>
  <c r="D29" i="3" s="1"/>
  <c r="B29" i="3"/>
  <c r="C61" i="3"/>
  <c r="D61" i="3" s="1"/>
  <c r="B61" i="3"/>
  <c r="C59" i="3"/>
  <c r="B59" i="3"/>
  <c r="C55" i="3"/>
  <c r="B55" i="3"/>
  <c r="C53" i="3"/>
  <c r="B53" i="3"/>
  <c r="C41" i="3"/>
  <c r="D31" i="3"/>
  <c r="C23" i="3"/>
  <c r="D23" i="3" s="1"/>
  <c r="B23" i="3"/>
  <c r="D64" i="3" l="1"/>
  <c r="D59" i="3"/>
  <c r="D55" i="3"/>
  <c r="D53" i="3"/>
  <c r="B68" i="3"/>
  <c r="B69" i="3" s="1"/>
  <c r="D41" i="3"/>
  <c r="C68" i="3"/>
  <c r="C69" i="3" l="1"/>
  <c r="D68" i="3"/>
</calcChain>
</file>

<file path=xl/sharedStrings.xml><?xml version="1.0" encoding="utf-8"?>
<sst xmlns="http://schemas.openxmlformats.org/spreadsheetml/2006/main" count="71" uniqueCount="71">
  <si>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</si>
  <si>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</si>
  <si>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</si>
  <si>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</si>
  <si>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</si>
  <si>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</si>
  <si>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</si>
  <si>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</si>
  <si>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</si>
  <si>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</si>
  <si>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</si>
  <si>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</si>
  <si>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</si>
  <si>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</si>
  <si>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</si>
  <si>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</si>
  <si>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</si>
  <si>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</si>
  <si>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</si>
  <si>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</si>
  <si>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</si>
  <si>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</si>
  <si>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</si>
  <si>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</si>
  <si>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</si>
  <si>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</si>
  <si>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</si>
  <si>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</si>
  <si>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</si>
  <si>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</si>
  <si>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</si>
  <si>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</si>
  <si>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</si>
  <si>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</si>
  <si>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</si>
  <si>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</si>
  <si>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</si>
  <si>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</si>
  <si>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</si>
  <si>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</si>
  <si>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</si>
  <si>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</si>
  <si>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</si>
  <si>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</si>
  <si>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</si>
  <si>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</si>
  <si>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</si>
  <si>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</si>
  <si>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</si>
  <si>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</si>
  <si>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</si>
  <si>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</si>
  <si>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</si>
  <si>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</si>
  <si>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</si>
  <si>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</si>
  <si>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</si>
  <si>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</si>
  <si>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</si>
  <si>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</si>
  <si>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</si>
  <si>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</si>
  <si>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</si>
  <si>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</si>
  <si>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</si>
  <si>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январь-ноябрь 2017 года</t>
  </si>
  <si>
    <t>План на  2017 год</t>
  </si>
  <si>
    <t>Отчет за текущий период 2017 года</t>
  </si>
  <si>
    <t>0310- Обеспечение пожарной безопасности</t>
  </si>
  <si>
    <t>0314- Другие вопросы в области национальной безопасности и правоохранительной деятельности</t>
  </si>
  <si>
    <t>1402 - 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</si>
</sst>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55" zoomScaleNormal="100" workbookViewId="0">
      <selection activeCell="B24" sqref="B24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518342.837</v>
      </c>
      <c r="D5" s="17">
        <f>C5/B5*100</f>
        <v>100.94487284100401</v>
      </c>
    </row>
    <row r="6" spans="1:4" ht="15.75" x14ac:dyDescent="0.25">
      <c r="A6" s="7" t="s">
        <v>4</v>
      </c>
      <c r="B6" s="14">
        <v>316777</v>
      </c>
      <c r="C6" s="14">
        <v>270802.701</v>
      </c>
      <c r="D6" s="16">
        <f t="shared" ref="D6:D19" si="0">C6/B6*100</f>
        <v>85.486857000350398</v>
      </c>
    </row>
    <row r="7" spans="1:4" ht="31.5" x14ac:dyDescent="0.25">
      <c r="A7" s="7" t="s">
        <v>62</v>
      </c>
      <c r="B7" s="14">
        <v>19743</v>
      </c>
      <c r="C7" s="14">
        <v>16799.413</v>
      </c>
      <c r="D7" s="16">
        <f t="shared" si="0"/>
        <v>85.09047763764373</v>
      </c>
    </row>
    <row r="8" spans="1:4" ht="15.75" x14ac:dyDescent="0.25">
      <c r="A8" s="7" t="s">
        <v>5</v>
      </c>
      <c r="B8" s="14">
        <v>108695</v>
      </c>
      <c r="C8" s="14">
        <v>114912.523</v>
      </c>
      <c r="D8" s="16">
        <f t="shared" si="0"/>
        <v>105.72015548093287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1337.579</v>
      </c>
      <c r="D10" s="16">
        <f t="shared" si="0"/>
        <v>70.398894736842095</v>
      </c>
    </row>
    <row r="11" spans="1:4" ht="15.75" x14ac:dyDescent="0.25">
      <c r="A11" s="7" t="s">
        <v>7</v>
      </c>
      <c r="B11" s="14">
        <v>7906</v>
      </c>
      <c r="C11" s="14">
        <v>8479.7430000000004</v>
      </c>
      <c r="D11" s="16">
        <f t="shared" si="0"/>
        <v>107.25705793068556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60066.915999999997</v>
      </c>
      <c r="D13" s="16">
        <f t="shared" si="0"/>
        <v>158.94502923976609</v>
      </c>
    </row>
    <row r="14" spans="1:4" ht="15.75" x14ac:dyDescent="0.25">
      <c r="A14" s="7" t="s">
        <v>10</v>
      </c>
      <c r="B14" s="14">
        <v>3695</v>
      </c>
      <c r="C14" s="14">
        <v>2813.8130000000001</v>
      </c>
      <c r="D14" s="16">
        <f t="shared" si="0"/>
        <v>76.151907983761845</v>
      </c>
    </row>
    <row r="15" spans="1:4" ht="15.75" x14ac:dyDescent="0.25">
      <c r="A15" s="7" t="s">
        <v>30</v>
      </c>
      <c r="B15" s="14">
        <v>220</v>
      </c>
      <c r="C15" s="14">
        <v>331.72399999999999</v>
      </c>
      <c r="D15" s="16">
        <f t="shared" si="0"/>
        <v>150.78363636363636</v>
      </c>
    </row>
    <row r="16" spans="1:4" ht="15.75" x14ac:dyDescent="0.25">
      <c r="A16" s="7" t="s">
        <v>11</v>
      </c>
      <c r="B16" s="14">
        <v>10814</v>
      </c>
      <c r="C16" s="14">
        <v>32417.412</v>
      </c>
      <c r="D16" s="16">
        <f t="shared" si="0"/>
        <v>299.77262807471794</v>
      </c>
    </row>
    <row r="17" spans="1:4" ht="15.75" x14ac:dyDescent="0.25">
      <c r="A17" s="7" t="s">
        <v>12</v>
      </c>
      <c r="B17" s="14">
        <v>5950</v>
      </c>
      <c r="C17" s="14">
        <v>6418.2030000000004</v>
      </c>
      <c r="D17" s="16">
        <f t="shared" si="0"/>
        <v>107.8689579831933</v>
      </c>
    </row>
    <row r="18" spans="1:4" ht="15.75" x14ac:dyDescent="0.25">
      <c r="A18" s="7" t="s">
        <v>13</v>
      </c>
      <c r="B18" s="14">
        <v>0</v>
      </c>
      <c r="C18" s="14">
        <v>3962.81</v>
      </c>
      <c r="D18" s="16"/>
    </row>
    <row r="19" spans="1:4" s="6" customFormat="1" ht="15.75" x14ac:dyDescent="0.25">
      <c r="A19" s="5" t="s">
        <v>14</v>
      </c>
      <c r="B19" s="14">
        <v>958656.43900000001</v>
      </c>
      <c r="C19" s="14">
        <v>860673.07700000005</v>
      </c>
      <c r="D19" s="16">
        <f t="shared" si="0"/>
        <v>89.779095198879688</v>
      </c>
    </row>
    <row r="20" spans="1:4" s="6" customFormat="1" ht="15.75" x14ac:dyDescent="0.25">
      <c r="A20" s="5" t="s">
        <v>15</v>
      </c>
      <c r="B20" s="15">
        <f>B19+B5</f>
        <v>1472147.439</v>
      </c>
      <c r="C20" s="15">
        <f>C19+C5</f>
        <v>1379015.9140000001</v>
      </c>
      <c r="D20" s="17">
        <f>C20/B20*100</f>
        <v>93.673763745887968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89787.597000000009</v>
      </c>
      <c r="C23" s="11">
        <f>C24+C25+C26+C27+C28</f>
        <v>69482.379000000001</v>
      </c>
      <c r="D23" s="17">
        <f>C23/B23*100</f>
        <v>77.385275162225355</v>
      </c>
    </row>
    <row r="24" spans="1:4" ht="47.25" x14ac:dyDescent="0.25">
      <c r="A24" s="7" t="s">
        <v>31</v>
      </c>
      <c r="B24" s="12">
        <v>3396</v>
      </c>
      <c r="C24" s="12">
        <v>2825.395</v>
      </c>
      <c r="D24" s="16">
        <f t="shared" ref="D24:D67" si="1">C24/B24*100</f>
        <v>83.19773262661954</v>
      </c>
    </row>
    <row r="25" spans="1:4" ht="47.25" x14ac:dyDescent="0.25">
      <c r="A25" s="7" t="s">
        <v>32</v>
      </c>
      <c r="B25" s="12">
        <v>67864.600000000006</v>
      </c>
      <c r="C25" s="12">
        <v>54443.769</v>
      </c>
      <c r="D25" s="16">
        <f t="shared" si="1"/>
        <v>80.224106529766615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17826.996999999999</v>
      </c>
      <c r="C28" s="12">
        <v>12213.215</v>
      </c>
      <c r="D28" s="16">
        <f t="shared" si="1"/>
        <v>68.509659815391231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1571.1</v>
      </c>
      <c r="D29" s="16">
        <f t="shared" si="1"/>
        <v>100</v>
      </c>
    </row>
    <row r="30" spans="1:4" ht="15.75" x14ac:dyDescent="0.25">
      <c r="A30" s="7" t="s">
        <v>36</v>
      </c>
      <c r="B30" s="12">
        <v>1571.1</v>
      </c>
      <c r="C30" s="12">
        <v>1571.1</v>
      </c>
      <c r="D30" s="16">
        <f t="shared" si="1"/>
        <v>100</v>
      </c>
    </row>
    <row r="31" spans="1:4" s="6" customFormat="1" ht="15.75" x14ac:dyDescent="0.25">
      <c r="A31" s="5" t="s">
        <v>19</v>
      </c>
      <c r="B31" s="11">
        <f>SUM(B32:B34)</f>
        <v>7431</v>
      </c>
      <c r="C31" s="11">
        <f>SUM(C32:C34)</f>
        <v>4061.4650000000001</v>
      </c>
      <c r="D31" s="17">
        <f>C31/B31*100</f>
        <v>54.655699098371691</v>
      </c>
    </row>
    <row r="32" spans="1:4" ht="31.5" x14ac:dyDescent="0.25">
      <c r="A32" s="7" t="s">
        <v>37</v>
      </c>
      <c r="B32" s="12">
        <v>3051</v>
      </c>
      <c r="C32" s="12">
        <v>2267.596</v>
      </c>
      <c r="D32" s="16">
        <f t="shared" si="1"/>
        <v>74.32304162569649</v>
      </c>
    </row>
    <row r="33" spans="1:4" ht="15.75" x14ac:dyDescent="0.25">
      <c r="A33" s="7" t="s">
        <v>68</v>
      </c>
      <c r="B33" s="12">
        <v>380</v>
      </c>
      <c r="C33" s="12">
        <v>380</v>
      </c>
      <c r="D33" s="16">
        <f t="shared" si="1"/>
        <v>100</v>
      </c>
    </row>
    <row r="34" spans="1:4" ht="31.5" x14ac:dyDescent="0.25">
      <c r="A34" s="7" t="s">
        <v>69</v>
      </c>
      <c r="B34" s="12">
        <v>4000</v>
      </c>
      <c r="C34" s="12">
        <v>1413.8689999999999</v>
      </c>
      <c r="D34" s="16"/>
    </row>
    <row r="35" spans="1:4" s="6" customFormat="1" ht="15.75" x14ac:dyDescent="0.25">
      <c r="A35" s="5" t="s">
        <v>20</v>
      </c>
      <c r="B35" s="11">
        <f>SUM(B36:B40)</f>
        <v>146814.32399999999</v>
      </c>
      <c r="C35" s="11">
        <f>SUM(C36:C40)</f>
        <v>122595.686</v>
      </c>
      <c r="D35" s="17">
        <f>C35/B35*100</f>
        <v>83.503899796589337</v>
      </c>
    </row>
    <row r="36" spans="1:4" ht="15.75" x14ac:dyDescent="0.25">
      <c r="A36" s="7" t="s">
        <v>63</v>
      </c>
      <c r="B36" s="12">
        <v>250</v>
      </c>
      <c r="C36" s="12">
        <v>194.92099999999999</v>
      </c>
      <c r="D36" s="16">
        <f t="shared" si="1"/>
        <v>77.968399999999988</v>
      </c>
    </row>
    <row r="37" spans="1:4" ht="15.75" x14ac:dyDescent="0.25">
      <c r="A37" s="7" t="s">
        <v>38</v>
      </c>
      <c r="B37" s="12">
        <v>9800.1</v>
      </c>
      <c r="C37" s="12">
        <v>5558.3410000000003</v>
      </c>
      <c r="D37" s="16">
        <f t="shared" si="1"/>
        <v>56.717186559320822</v>
      </c>
    </row>
    <row r="38" spans="1:4" ht="15.75" x14ac:dyDescent="0.25">
      <c r="A38" s="7" t="s">
        <v>39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40</v>
      </c>
      <c r="B39" s="12">
        <v>124380.424</v>
      </c>
      <c r="C39" s="12">
        <v>107601.75599999999</v>
      </c>
      <c r="D39" s="16">
        <f t="shared" si="1"/>
        <v>86.510201959112138</v>
      </c>
    </row>
    <row r="40" spans="1:4" ht="15.75" x14ac:dyDescent="0.25">
      <c r="A40" s="7" t="s">
        <v>41</v>
      </c>
      <c r="B40" s="12">
        <v>12113.8</v>
      </c>
      <c r="C40" s="12">
        <v>9240.6679999999997</v>
      </c>
      <c r="D40" s="16">
        <f t="shared" si="1"/>
        <v>76.282157539335302</v>
      </c>
    </row>
    <row r="41" spans="1:4" s="6" customFormat="1" ht="15.75" x14ac:dyDescent="0.25">
      <c r="A41" s="5" t="s">
        <v>21</v>
      </c>
      <c r="B41" s="11">
        <f>B42+B43+B44+B45</f>
        <v>113802.72099999999</v>
      </c>
      <c r="C41" s="11">
        <f>C42+C43+C44+C45</f>
        <v>96406.591</v>
      </c>
      <c r="D41" s="17">
        <f>C41/B41*100</f>
        <v>84.713783776751711</v>
      </c>
    </row>
    <row r="42" spans="1:4" ht="15.75" x14ac:dyDescent="0.25">
      <c r="A42" s="7" t="s">
        <v>42</v>
      </c>
      <c r="B42" s="12">
        <v>53070.453000000001</v>
      </c>
      <c r="C42" s="12">
        <v>52908.775000000001</v>
      </c>
      <c r="D42" s="16">
        <f t="shared" si="1"/>
        <v>99.695352138788039</v>
      </c>
    </row>
    <row r="43" spans="1:4" ht="15.75" x14ac:dyDescent="0.25">
      <c r="A43" s="7" t="s">
        <v>43</v>
      </c>
      <c r="B43" s="12">
        <v>24271.205000000002</v>
      </c>
      <c r="C43" s="12">
        <v>9949.4869999999992</v>
      </c>
      <c r="D43" s="16">
        <f t="shared" si="1"/>
        <v>40.99296676864622</v>
      </c>
    </row>
    <row r="44" spans="1:4" ht="15.75" x14ac:dyDescent="0.25">
      <c r="A44" s="7" t="s">
        <v>44</v>
      </c>
      <c r="B44" s="12">
        <v>28189.663</v>
      </c>
      <c r="C44" s="12">
        <v>25391.778999999999</v>
      </c>
      <c r="D44" s="16">
        <f t="shared" si="1"/>
        <v>90.074787343147733</v>
      </c>
    </row>
    <row r="45" spans="1:4" ht="15.75" x14ac:dyDescent="0.25">
      <c r="A45" s="7" t="s">
        <v>45</v>
      </c>
      <c r="B45" s="12">
        <v>8271.4</v>
      </c>
      <c r="C45" s="12">
        <v>8156.55</v>
      </c>
      <c r="D45" s="16">
        <f t="shared" si="1"/>
        <v>98.611480523248801</v>
      </c>
    </row>
    <row r="46" spans="1:4" s="6" customFormat="1" ht="15.75" x14ac:dyDescent="0.25">
      <c r="A46" s="5" t="s">
        <v>22</v>
      </c>
      <c r="B46" s="11">
        <f>SUM(B47:B52)</f>
        <v>973141.80500000005</v>
      </c>
      <c r="C46" s="11">
        <f>SUM(C47:C52)</f>
        <v>833876.77</v>
      </c>
      <c r="D46" s="17">
        <f>C46/B46*100</f>
        <v>85.689132428135693</v>
      </c>
    </row>
    <row r="47" spans="1:4" ht="15.75" x14ac:dyDescent="0.25">
      <c r="A47" s="7" t="s">
        <v>46</v>
      </c>
      <c r="B47" s="12">
        <v>326759.26400000002</v>
      </c>
      <c r="C47" s="12">
        <v>276106.05099999998</v>
      </c>
      <c r="D47" s="16">
        <f t="shared" si="1"/>
        <v>84.498308516204744</v>
      </c>
    </row>
    <row r="48" spans="1:4" ht="15.75" x14ac:dyDescent="0.25">
      <c r="A48" s="7" t="s">
        <v>47</v>
      </c>
      <c r="B48" s="12">
        <v>492982.886</v>
      </c>
      <c r="C48" s="12">
        <v>419265.59299999999</v>
      </c>
      <c r="D48" s="16">
        <f t="shared" si="1"/>
        <v>85.046683141856576</v>
      </c>
    </row>
    <row r="49" spans="1:4" ht="15.75" x14ac:dyDescent="0.25">
      <c r="A49" s="7" t="s">
        <v>64</v>
      </c>
      <c r="B49" s="12">
        <v>92921.801999999996</v>
      </c>
      <c r="C49" s="12">
        <v>85136.922999999995</v>
      </c>
      <c r="D49" s="16">
        <f t="shared" si="1"/>
        <v>91.622117918031762</v>
      </c>
    </row>
    <row r="50" spans="1:4" ht="15.75" customHeight="1" x14ac:dyDescent="0.25">
      <c r="A50" s="7" t="s">
        <v>48</v>
      </c>
      <c r="B50" s="12">
        <v>500</v>
      </c>
      <c r="C50" s="12">
        <v>109.68</v>
      </c>
      <c r="D50" s="16">
        <f t="shared" si="1"/>
        <v>21.936000000000003</v>
      </c>
    </row>
    <row r="51" spans="1:4" ht="15.75" x14ac:dyDescent="0.25">
      <c r="A51" s="7" t="s">
        <v>50</v>
      </c>
      <c r="B51" s="12">
        <v>33114.853000000003</v>
      </c>
      <c r="C51" s="12">
        <v>31486.062000000002</v>
      </c>
      <c r="D51" s="16">
        <f t="shared" si="1"/>
        <v>95.081388402962247</v>
      </c>
    </row>
    <row r="52" spans="1:4" ht="15.75" x14ac:dyDescent="0.25">
      <c r="A52" s="8" t="s">
        <v>49</v>
      </c>
      <c r="B52" s="12">
        <v>26863</v>
      </c>
      <c r="C52" s="12">
        <v>21772.460999999999</v>
      </c>
      <c r="D52" s="16">
        <f t="shared" si="1"/>
        <v>81.049998138703799</v>
      </c>
    </row>
    <row r="53" spans="1:4" s="6" customFormat="1" ht="15.75" x14ac:dyDescent="0.25">
      <c r="A53" s="5" t="s">
        <v>23</v>
      </c>
      <c r="B53" s="11">
        <f>B54</f>
        <v>64759.053999999996</v>
      </c>
      <c r="C53" s="11">
        <f>C54</f>
        <v>62316.383999999998</v>
      </c>
      <c r="D53" s="17">
        <f>C53/B53*100</f>
        <v>96.228064109769122</v>
      </c>
    </row>
    <row r="54" spans="1:4" ht="15.75" x14ac:dyDescent="0.25">
      <c r="A54" s="7" t="s">
        <v>51</v>
      </c>
      <c r="B54" s="12">
        <v>64759.053999999996</v>
      </c>
      <c r="C54" s="12">
        <v>62316.383999999998</v>
      </c>
      <c r="D54" s="16">
        <f t="shared" si="1"/>
        <v>96.228064109769122</v>
      </c>
    </row>
    <row r="55" spans="1:4" s="6" customFormat="1" ht="15.75" x14ac:dyDescent="0.25">
      <c r="A55" s="5" t="s">
        <v>60</v>
      </c>
      <c r="B55" s="11">
        <f>B56+B57+B58</f>
        <v>95330.95</v>
      </c>
      <c r="C55" s="11">
        <f>C56+C57+C58</f>
        <v>74237.326000000001</v>
      </c>
      <c r="D55" s="17">
        <f>C55/B55*100</f>
        <v>77.873267810716257</v>
      </c>
    </row>
    <row r="56" spans="1:4" ht="15.75" x14ac:dyDescent="0.25">
      <c r="A56" s="7" t="s">
        <v>52</v>
      </c>
      <c r="B56" s="12">
        <v>514.16499999999996</v>
      </c>
      <c r="C56" s="12">
        <v>466.6</v>
      </c>
      <c r="D56" s="16">
        <f t="shared" si="1"/>
        <v>90.749078603172137</v>
      </c>
    </row>
    <row r="57" spans="1:4" ht="15.75" x14ac:dyDescent="0.25">
      <c r="A57" s="7" t="s">
        <v>53</v>
      </c>
      <c r="B57" s="12">
        <v>32685.580999999998</v>
      </c>
      <c r="C57" s="12">
        <v>25334.292000000001</v>
      </c>
      <c r="D57" s="16">
        <f t="shared" si="1"/>
        <v>77.509076555806061</v>
      </c>
    </row>
    <row r="58" spans="1:4" ht="15.75" x14ac:dyDescent="0.25">
      <c r="A58" s="7" t="s">
        <v>54</v>
      </c>
      <c r="B58" s="12">
        <v>62131.203999999998</v>
      </c>
      <c r="C58" s="12">
        <v>48436.434000000001</v>
      </c>
      <c r="D58" s="16">
        <f t="shared" si="1"/>
        <v>77.958305781423448</v>
      </c>
    </row>
    <row r="59" spans="1:4" s="6" customFormat="1" ht="15.75" x14ac:dyDescent="0.25">
      <c r="A59" s="5" t="s">
        <v>24</v>
      </c>
      <c r="B59" s="11">
        <f>B60</f>
        <v>46650.764000000003</v>
      </c>
      <c r="C59" s="11">
        <f>C60</f>
        <v>34749.243999999999</v>
      </c>
      <c r="D59" s="17">
        <f>C59/B59*100</f>
        <v>74.488049113193512</v>
      </c>
    </row>
    <row r="60" spans="1:4" ht="15.75" x14ac:dyDescent="0.25">
      <c r="A60" s="7" t="s">
        <v>55</v>
      </c>
      <c r="B60" s="12">
        <v>46650.764000000003</v>
      </c>
      <c r="C60" s="12">
        <v>34749.243999999999</v>
      </c>
      <c r="D60" s="16">
        <f t="shared" si="1"/>
        <v>74.488049113193512</v>
      </c>
    </row>
    <row r="61" spans="1:4" s="6" customFormat="1" ht="15.75" x14ac:dyDescent="0.25">
      <c r="A61" s="5" t="s">
        <v>25</v>
      </c>
      <c r="B61" s="11">
        <f>B62+B63</f>
        <v>2005</v>
      </c>
      <c r="C61" s="11">
        <f>C62+C63</f>
        <v>1558.75</v>
      </c>
      <c r="D61" s="16">
        <f t="shared" si="1"/>
        <v>77.743142144638398</v>
      </c>
    </row>
    <row r="62" spans="1:4" ht="15.75" x14ac:dyDescent="0.25">
      <c r="A62" s="7" t="s">
        <v>56</v>
      </c>
      <c r="B62" s="12">
        <v>1260</v>
      </c>
      <c r="C62" s="12">
        <v>1000</v>
      </c>
      <c r="D62" s="16">
        <f t="shared" si="1"/>
        <v>79.365079365079367</v>
      </c>
    </row>
    <row r="63" spans="1:4" ht="15.75" x14ac:dyDescent="0.25">
      <c r="A63" s="7" t="s">
        <v>57</v>
      </c>
      <c r="B63" s="12">
        <v>745</v>
      </c>
      <c r="C63" s="12">
        <v>558.75</v>
      </c>
      <c r="D63" s="16">
        <f t="shared" si="1"/>
        <v>75</v>
      </c>
    </row>
    <row r="64" spans="1:4" s="6" customFormat="1" ht="31.5" x14ac:dyDescent="0.25">
      <c r="A64" s="5" t="s">
        <v>59</v>
      </c>
      <c r="B64" s="11">
        <f>SUM(B65:B67)</f>
        <v>51981.65</v>
      </c>
      <c r="C64" s="11">
        <f>SUM(C65:C67)</f>
        <v>47071.073000000004</v>
      </c>
      <c r="D64" s="17">
        <f>C64/B64*100</f>
        <v>90.553249079242391</v>
      </c>
    </row>
    <row r="65" spans="1:4" s="6" customFormat="1" ht="31.5" x14ac:dyDescent="0.25">
      <c r="A65" s="7" t="s">
        <v>58</v>
      </c>
      <c r="B65" s="12">
        <v>43436</v>
      </c>
      <c r="C65" s="12">
        <v>39997.065000000002</v>
      </c>
      <c r="D65" s="16">
        <f t="shared" si="1"/>
        <v>92.082753936826606</v>
      </c>
    </row>
    <row r="66" spans="1:4" s="6" customFormat="1" ht="15.75" x14ac:dyDescent="0.25">
      <c r="A66" s="7" t="s">
        <v>70</v>
      </c>
      <c r="B66" s="12">
        <v>1375</v>
      </c>
      <c r="C66" s="12"/>
      <c r="D66" s="16"/>
    </row>
    <row r="67" spans="1:4" s="6" customFormat="1" ht="15.75" x14ac:dyDescent="0.25">
      <c r="A67" s="7" t="s">
        <v>61</v>
      </c>
      <c r="B67" s="12">
        <v>7170.65</v>
      </c>
      <c r="C67" s="12">
        <v>7074.0079999999998</v>
      </c>
      <c r="D67" s="16">
        <f t="shared" si="1"/>
        <v>98.652256071625317</v>
      </c>
    </row>
    <row r="68" spans="1:4" ht="15.75" x14ac:dyDescent="0.25">
      <c r="A68" s="5" t="s">
        <v>26</v>
      </c>
      <c r="B68" s="11">
        <f>B64+B61+B59+B55+B53+B46+B41+B35+B31+B29+B23</f>
        <v>1593275.9650000001</v>
      </c>
      <c r="C68" s="11">
        <f>C23+C29+C31+C35+C41+C46+C53+C55+C59+C61+C64</f>
        <v>1347926.7679999999</v>
      </c>
      <c r="D68" s="17">
        <f>C68/B68*100</f>
        <v>84.600960386670991</v>
      </c>
    </row>
    <row r="69" spans="1:4" ht="15.75" x14ac:dyDescent="0.25">
      <c r="A69" s="5" t="s">
        <v>27</v>
      </c>
      <c r="B69" s="11">
        <f>B20-B68</f>
        <v>-121128.52600000007</v>
      </c>
      <c r="C69" s="11">
        <f>C20-C68</f>
        <v>31089.146000000183</v>
      </c>
      <c r="D69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2018-05-18T03:45:37Z</dcterms:modified>
</cp:coreProperties>
</file>