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AC6B3008-2F5D-4692-A5CC-7993A6444DE0}" xr6:coauthVersionLast="33" xr6:coauthVersionMax="33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C31" i="3" l="1"/>
  <c r="B31" i="3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39" i="3"/>
  <c r="D38" i="3"/>
  <c r="D37" i="3"/>
  <c r="D36" i="3"/>
  <c r="D35" i="3"/>
  <c r="D44" i="3"/>
  <c r="D43" i="3"/>
  <c r="D42" i="3"/>
  <c r="D41" i="3"/>
  <c r="D51" i="3"/>
  <c r="D50" i="3"/>
  <c r="D49" i="3"/>
  <c r="D48" i="3"/>
  <c r="D47" i="3"/>
  <c r="D46" i="3"/>
  <c r="D53" i="3"/>
  <c r="D57" i="3"/>
  <c r="D56" i="3"/>
  <c r="D55" i="3"/>
  <c r="D62" i="3"/>
  <c r="D61" i="3"/>
  <c r="D59" i="3"/>
  <c r="C5" i="3"/>
  <c r="D5" i="3" s="1"/>
  <c r="B5" i="3"/>
  <c r="C45" i="3"/>
  <c r="B45" i="3"/>
  <c r="C34" i="3"/>
  <c r="B34" i="3"/>
  <c r="D45" i="3" l="1"/>
  <c r="D34" i="3"/>
  <c r="C20" i="3"/>
  <c r="B20" i="3"/>
  <c r="C63" i="3"/>
  <c r="D63" i="3" s="1"/>
  <c r="B63" i="3"/>
  <c r="D64" i="3"/>
  <c r="B40" i="3"/>
  <c r="C29" i="3"/>
  <c r="D29" i="3" s="1"/>
  <c r="B29" i="3"/>
  <c r="C60" i="3"/>
  <c r="D60" i="3" s="1"/>
  <c r="B60" i="3"/>
  <c r="C58" i="3"/>
  <c r="B58" i="3"/>
  <c r="C54" i="3"/>
  <c r="D54" i="3" s="1"/>
  <c r="B54" i="3"/>
  <c r="C52" i="3"/>
  <c r="B52" i="3"/>
  <c r="D52" i="3" s="1"/>
  <c r="C40" i="3"/>
  <c r="D31" i="3"/>
  <c r="C23" i="3"/>
  <c r="D23" i="3" s="1"/>
  <c r="B23" i="3"/>
  <c r="D58" i="3" l="1"/>
  <c r="D40" i="3"/>
  <c r="B66" i="3"/>
  <c r="B67" i="3" s="1"/>
  <c r="D20" i="3"/>
  <c r="C66" i="3"/>
  <c r="C67" i="3" l="1"/>
  <c r="D66" i="3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<sst xmlns="http://schemas.openxmlformats.org/spreadsheetml/2006/main" count="69" uniqueCount="69">
  <si>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</si>
  <si>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</si>
  <si>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</si>
  <si>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</si>
  <si>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</si>
  <si>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</si>
  <si>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</si>
  <si>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</si>
  <si>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</si>
  <si>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</si>
  <si>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</si>
  <si>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</si>
  <si>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</si>
  <si>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</si>
  <si>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</si>
  <si>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</si>
  <si>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</si>
  <si>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</si>
  <si>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</si>
  <si>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</si>
  <si>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</si>
  <si>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</si>
  <si>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</si>
  <si>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</si>
  <si>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</si>
  <si>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</si>
  <si>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</si>
  <si>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</si>
  <si>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</si>
  <si>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</si>
  <si>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</si>
  <si>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</si>
  <si>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</si>
  <si>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</si>
  <si>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</si>
  <si>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</si>
  <si>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</si>
  <si>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</si>
  <si>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</si>
  <si>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</si>
  <si>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</si>
  <si>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</si>
  <si>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</si>
  <si>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</si>
  <si>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</si>
  <si>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</si>
  <si>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</si>
  <si>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</si>
  <si>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</si>
  <si>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</si>
  <si>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</si>
  <si>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</si>
  <si>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</si>
  <si>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</si>
  <si>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</si>
  <si>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</si>
  <si>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</si>
  <si>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</si>
  <si>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</si>
  <si>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</si>
  <si>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</si>
  <si>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</si>
  <si>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</si>
  <si>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</si>
  <si>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</si>
  <si>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об исполнении  бюджета муниципального  района Мелеузовский район Республики Башкортостан за январь-февраль 2017 года</t>
  </si>
  <si>
    <t>План на  2017 год</t>
  </si>
  <si>
    <t>Отчет за текущий период 2017 года</t>
  </si>
  <si>
    <t>0314- Другие вопросы в области национальной безопасности и правоохранительной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</si>
</sst>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tabSelected="1" zoomScaleNormal="100" workbookViewId="0">
      <selection activeCell="C45" sqref="C45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65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66</v>
      </c>
      <c r="C3" s="10" t="s">
        <v>67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513491</v>
      </c>
      <c r="C5" s="13">
        <f>SUM(C6:C18)</f>
        <v>76834.826000000001</v>
      </c>
      <c r="D5" s="17">
        <f>C5/B5*100</f>
        <v>14.963227398338045</v>
      </c>
    </row>
    <row r="6" spans="1:4" ht="15.75" x14ac:dyDescent="0.25">
      <c r="A6" s="7" t="s">
        <v>4</v>
      </c>
      <c r="B6" s="14">
        <v>316777</v>
      </c>
      <c r="C6" s="14">
        <v>41779.375999999997</v>
      </c>
      <c r="D6" s="16">
        <f t="shared" ref="D6:D19" si="0">C6/B6*100</f>
        <v>13.188891870306241</v>
      </c>
    </row>
    <row r="7" spans="1:4" ht="31.5" x14ac:dyDescent="0.25">
      <c r="A7" s="7" t="s">
        <v>62</v>
      </c>
      <c r="B7" s="14">
        <v>19743</v>
      </c>
      <c r="C7" s="14">
        <v>1571.499</v>
      </c>
      <c r="D7" s="16">
        <f t="shared" si="0"/>
        <v>7.9597781492174446</v>
      </c>
    </row>
    <row r="8" spans="1:4" ht="15.75" x14ac:dyDescent="0.25">
      <c r="A8" s="7" t="s">
        <v>5</v>
      </c>
      <c r="B8" s="14">
        <v>108695</v>
      </c>
      <c r="C8" s="14">
        <v>15923.796</v>
      </c>
      <c r="D8" s="16">
        <f t="shared" si="0"/>
        <v>14.64998021988132</v>
      </c>
    </row>
    <row r="9" spans="1:4" ht="15.75" x14ac:dyDescent="0.25">
      <c r="A9" s="7" t="s">
        <v>6</v>
      </c>
      <c r="B9" s="14">
        <v>0</v>
      </c>
      <c r="C9" s="14">
        <v>0</v>
      </c>
      <c r="D9" s="16"/>
    </row>
    <row r="10" spans="1:4" ht="15.75" x14ac:dyDescent="0.25">
      <c r="A10" s="7" t="s">
        <v>29</v>
      </c>
      <c r="B10" s="14">
        <v>1900</v>
      </c>
      <c r="C10" s="14">
        <v>34.688000000000002</v>
      </c>
      <c r="D10" s="16">
        <f t="shared" si="0"/>
        <v>1.8256842105263158</v>
      </c>
    </row>
    <row r="11" spans="1:4" ht="15.75" x14ac:dyDescent="0.25">
      <c r="A11" s="7" t="s">
        <v>7</v>
      </c>
      <c r="B11" s="14">
        <v>7906</v>
      </c>
      <c r="C11" s="14">
        <v>1048.173</v>
      </c>
      <c r="D11" s="16">
        <f t="shared" si="0"/>
        <v>13.257943334176575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37791</v>
      </c>
      <c r="C13" s="14">
        <v>10153.468000000001</v>
      </c>
      <c r="D13" s="16">
        <f t="shared" si="0"/>
        <v>26.867423460612315</v>
      </c>
    </row>
    <row r="14" spans="1:4" ht="15.75" x14ac:dyDescent="0.25">
      <c r="A14" s="7" t="s">
        <v>10</v>
      </c>
      <c r="B14" s="14">
        <v>3695</v>
      </c>
      <c r="C14" s="14">
        <v>275.07900000000001</v>
      </c>
      <c r="D14" s="16">
        <f t="shared" si="0"/>
        <v>7.4446278755074422</v>
      </c>
    </row>
    <row r="15" spans="1:4" ht="15.75" x14ac:dyDescent="0.25">
      <c r="A15" s="7" t="s">
        <v>30</v>
      </c>
      <c r="B15" s="14">
        <v>220</v>
      </c>
      <c r="C15" s="14"/>
      <c r="D15" s="16">
        <f t="shared" si="0"/>
        <v>0</v>
      </c>
    </row>
    <row r="16" spans="1:4" ht="15.75" x14ac:dyDescent="0.25">
      <c r="A16" s="7" t="s">
        <v>11</v>
      </c>
      <c r="B16" s="14">
        <v>10814</v>
      </c>
      <c r="C16" s="14">
        <v>2783.6480000000001</v>
      </c>
      <c r="D16" s="16">
        <f t="shared" si="0"/>
        <v>25.741150360643612</v>
      </c>
    </row>
    <row r="17" spans="1:4" ht="15.75" x14ac:dyDescent="0.25">
      <c r="A17" s="7" t="s">
        <v>12</v>
      </c>
      <c r="B17" s="14">
        <v>5950</v>
      </c>
      <c r="C17" s="14">
        <v>1908.6279999999999</v>
      </c>
      <c r="D17" s="16">
        <f t="shared" si="0"/>
        <v>32.077781512605043</v>
      </c>
    </row>
    <row r="18" spans="1:4" ht="15.75" x14ac:dyDescent="0.25">
      <c r="A18" s="7" t="s">
        <v>13</v>
      </c>
      <c r="B18" s="14">
        <v>0</v>
      </c>
      <c r="C18" s="14">
        <v>1356.471</v>
      </c>
      <c r="D18" s="16"/>
    </row>
    <row r="19" spans="1:4" s="6" customFormat="1" ht="15.75" x14ac:dyDescent="0.25">
      <c r="A19" s="5" t="s">
        <v>14</v>
      </c>
      <c r="B19" s="14">
        <v>847095.6</v>
      </c>
      <c r="C19" s="14">
        <v>83006.717999999993</v>
      </c>
      <c r="D19" s="16">
        <f t="shared" si="0"/>
        <v>9.7989787693384311</v>
      </c>
    </row>
    <row r="20" spans="1:4" s="6" customFormat="1" ht="15.75" x14ac:dyDescent="0.25">
      <c r="A20" s="5" t="s">
        <v>15</v>
      </c>
      <c r="B20" s="15">
        <f>B19+B5</f>
        <v>1360586.6</v>
      </c>
      <c r="C20" s="15">
        <f>C19+C5</f>
        <v>159841.54399999999</v>
      </c>
      <c r="D20" s="17">
        <f>C20/B20*100</f>
        <v>11.747987522440686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85307.842999999993</v>
      </c>
      <c r="C23" s="11">
        <f>C24+C25+C26+C27+C28</f>
        <v>6739.2240000000002</v>
      </c>
      <c r="D23" s="17">
        <f>C23/B23*100</f>
        <v>7.899887938791279</v>
      </c>
    </row>
    <row r="24" spans="1:4" ht="47.25" x14ac:dyDescent="0.25">
      <c r="A24" s="7" t="s">
        <v>31</v>
      </c>
      <c r="B24" s="12">
        <v>3396</v>
      </c>
      <c r="C24" s="12">
        <v>437.77199999999999</v>
      </c>
      <c r="D24" s="16">
        <f t="shared" ref="D24:D64" si="1">C24/B24*100</f>
        <v>12.890812720848055</v>
      </c>
    </row>
    <row r="25" spans="1:4" ht="47.25" x14ac:dyDescent="0.25">
      <c r="A25" s="7" t="s">
        <v>32</v>
      </c>
      <c r="B25" s="12">
        <v>66516</v>
      </c>
      <c r="C25" s="12">
        <v>5293.4120000000003</v>
      </c>
      <c r="D25" s="16">
        <f t="shared" si="1"/>
        <v>7.9581033134884844</v>
      </c>
    </row>
    <row r="26" spans="1:4" ht="15.75" x14ac:dyDescent="0.25">
      <c r="A26" s="7" t="s">
        <v>33</v>
      </c>
      <c r="B26" s="12"/>
      <c r="C26" s="12"/>
      <c r="D26" s="16"/>
    </row>
    <row r="27" spans="1:4" ht="15.75" x14ac:dyDescent="0.25">
      <c r="A27" s="7" t="s">
        <v>34</v>
      </c>
      <c r="B27" s="12">
        <v>700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14695.843000000001</v>
      </c>
      <c r="C28" s="12">
        <v>1008.04</v>
      </c>
      <c r="D28" s="16">
        <f t="shared" si="1"/>
        <v>6.8593547168406737</v>
      </c>
    </row>
    <row r="29" spans="1:4" s="6" customFormat="1" ht="15.75" x14ac:dyDescent="0.25">
      <c r="A29" s="5" t="s">
        <v>18</v>
      </c>
      <c r="B29" s="11">
        <f>B30</f>
        <v>1571.1</v>
      </c>
      <c r="C29" s="11">
        <f>C30</f>
        <v>261.85000000000002</v>
      </c>
      <c r="D29" s="16">
        <f t="shared" si="1"/>
        <v>16.666666666666668</v>
      </c>
    </row>
    <row r="30" spans="1:4" ht="15.75" x14ac:dyDescent="0.25">
      <c r="A30" s="7" t="s">
        <v>36</v>
      </c>
      <c r="B30" s="12">
        <v>1571.1</v>
      </c>
      <c r="C30" s="12">
        <v>261.85000000000002</v>
      </c>
      <c r="D30" s="16">
        <f t="shared" si="1"/>
        <v>16.666666666666668</v>
      </c>
    </row>
    <row r="31" spans="1:4" s="6" customFormat="1" ht="15.75" x14ac:dyDescent="0.25">
      <c r="A31" s="5" t="s">
        <v>19</v>
      </c>
      <c r="B31" s="11">
        <f>SUM(B32:B33)</f>
        <v>7051</v>
      </c>
      <c r="C31" s="11">
        <f>SUM(C32:C33)</f>
        <v>203.22300000000001</v>
      </c>
      <c r="D31" s="17">
        <f>C31/B31*100</f>
        <v>2.8821869238405902</v>
      </c>
    </row>
    <row r="32" spans="1:4" ht="31.5" x14ac:dyDescent="0.25">
      <c r="A32" s="7" t="s">
        <v>37</v>
      </c>
      <c r="B32" s="12">
        <v>3051</v>
      </c>
      <c r="C32" s="12">
        <v>203.22300000000001</v>
      </c>
      <c r="D32" s="16">
        <f t="shared" si="1"/>
        <v>6.6608652900688305</v>
      </c>
    </row>
    <row r="33" spans="1:4" ht="31.5" x14ac:dyDescent="0.25">
      <c r="A33" s="7" t="s">
        <v>68</v>
      </c>
      <c r="B33" s="12">
        <v>4000</v>
      </c>
      <c r="C33" s="12"/>
      <c r="D33" s="16"/>
    </row>
    <row r="34" spans="1:4" s="6" customFormat="1" ht="15.75" x14ac:dyDescent="0.25">
      <c r="A34" s="5" t="s">
        <v>20</v>
      </c>
      <c r="B34" s="11">
        <f>SUM(B35:B39)</f>
        <v>102445.575</v>
      </c>
      <c r="C34" s="11">
        <f>SUM(C35:C39)</f>
        <v>3415.35</v>
      </c>
      <c r="D34" s="17">
        <f>C34/B34*100</f>
        <v>3.3338189570413368</v>
      </c>
    </row>
    <row r="35" spans="1:4" ht="15.75" x14ac:dyDescent="0.25">
      <c r="A35" s="7" t="s">
        <v>63</v>
      </c>
      <c r="B35" s="12">
        <v>250</v>
      </c>
      <c r="C35" s="12"/>
      <c r="D35" s="16">
        <f t="shared" si="1"/>
        <v>0</v>
      </c>
    </row>
    <row r="36" spans="1:4" ht="15.75" x14ac:dyDescent="0.25">
      <c r="A36" s="7" t="s">
        <v>38</v>
      </c>
      <c r="B36" s="12">
        <v>12300.1</v>
      </c>
      <c r="C36" s="12">
        <v>663.75</v>
      </c>
      <c r="D36" s="16">
        <f t="shared" si="1"/>
        <v>5.396297591076495</v>
      </c>
    </row>
    <row r="37" spans="1:4" ht="15.75" x14ac:dyDescent="0.25">
      <c r="A37" s="7" t="s">
        <v>39</v>
      </c>
      <c r="B37" s="12">
        <v>270</v>
      </c>
      <c r="C37" s="12"/>
      <c r="D37" s="16">
        <f t="shared" si="1"/>
        <v>0</v>
      </c>
    </row>
    <row r="38" spans="1:4" ht="15.75" x14ac:dyDescent="0.25">
      <c r="A38" s="7" t="s">
        <v>40</v>
      </c>
      <c r="B38" s="12">
        <v>84629.074999999997</v>
      </c>
      <c r="C38" s="12">
        <v>2373.5</v>
      </c>
      <c r="D38" s="16">
        <f t="shared" si="1"/>
        <v>2.8045916843590692</v>
      </c>
    </row>
    <row r="39" spans="1:4" ht="15.75" x14ac:dyDescent="0.25">
      <c r="A39" s="7" t="s">
        <v>41</v>
      </c>
      <c r="B39" s="12">
        <v>4996.3999999999996</v>
      </c>
      <c r="C39" s="12">
        <v>378.1</v>
      </c>
      <c r="D39" s="16">
        <f t="shared" si="1"/>
        <v>7.5674485629653354</v>
      </c>
    </row>
    <row r="40" spans="1:4" s="6" customFormat="1" ht="15.75" x14ac:dyDescent="0.25">
      <c r="A40" s="5" t="s">
        <v>21</v>
      </c>
      <c r="B40" s="11">
        <f>B41+B42+B43+B44</f>
        <v>125635.43700000001</v>
      </c>
      <c r="C40" s="11">
        <f>C41+C42+C43+C44</f>
        <v>2340.7309999999998</v>
      </c>
      <c r="D40" s="17">
        <f>C40/B40*100</f>
        <v>1.8631136691155057</v>
      </c>
    </row>
    <row r="41" spans="1:4" ht="15.75" x14ac:dyDescent="0.25">
      <c r="A41" s="7" t="s">
        <v>42</v>
      </c>
      <c r="B41" s="12">
        <v>58546.7</v>
      </c>
      <c r="C41" s="12">
        <v>233.87799999999999</v>
      </c>
      <c r="D41" s="16">
        <f t="shared" si="1"/>
        <v>0.39947255780428276</v>
      </c>
    </row>
    <row r="42" spans="1:4" ht="15.75" x14ac:dyDescent="0.25">
      <c r="A42" s="7" t="s">
        <v>43</v>
      </c>
      <c r="B42" s="12">
        <v>53838.737000000001</v>
      </c>
      <c r="C42" s="12">
        <v>81.852999999999994</v>
      </c>
      <c r="D42" s="16">
        <f t="shared" si="1"/>
        <v>0.15203365561863011</v>
      </c>
    </row>
    <row r="43" spans="1:4" ht="15.75" x14ac:dyDescent="0.25">
      <c r="A43" s="7" t="s">
        <v>44</v>
      </c>
      <c r="B43" s="12">
        <v>5050</v>
      </c>
      <c r="C43" s="12"/>
      <c r="D43" s="16">
        <f t="shared" si="1"/>
        <v>0</v>
      </c>
    </row>
    <row r="44" spans="1:4" ht="15.75" x14ac:dyDescent="0.25">
      <c r="A44" s="7" t="s">
        <v>45</v>
      </c>
      <c r="B44" s="12">
        <v>8200</v>
      </c>
      <c r="C44" s="12">
        <v>2025</v>
      </c>
      <c r="D44" s="16">
        <f t="shared" si="1"/>
        <v>24.695121951219512</v>
      </c>
    </row>
    <row r="45" spans="1:4" s="6" customFormat="1" ht="15.75" x14ac:dyDescent="0.25">
      <c r="A45" s="5" t="s">
        <v>22</v>
      </c>
      <c r="B45" s="11">
        <f>SUM(B46:B51)</f>
        <v>900090.25</v>
      </c>
      <c r="C45" s="11">
        <f>SUM(C46:C51)</f>
        <v>125387.32900000001</v>
      </c>
      <c r="D45" s="17">
        <f>C45/B45*100</f>
        <v>13.930528522000991</v>
      </c>
    </row>
    <row r="46" spans="1:4" ht="15.75" x14ac:dyDescent="0.25">
      <c r="A46" s="7" t="s">
        <v>46</v>
      </c>
      <c r="B46" s="12">
        <v>291965.7</v>
      </c>
      <c r="C46" s="12">
        <v>38753.438999999998</v>
      </c>
      <c r="D46" s="16">
        <f t="shared" si="1"/>
        <v>13.273284841335814</v>
      </c>
    </row>
    <row r="47" spans="1:4" ht="15.75" x14ac:dyDescent="0.25">
      <c r="A47" s="7" t="s">
        <v>47</v>
      </c>
      <c r="B47" s="12">
        <v>464470.7</v>
      </c>
      <c r="C47" s="12">
        <v>62162.946000000004</v>
      </c>
      <c r="D47" s="16">
        <f t="shared" si="1"/>
        <v>13.383609773447496</v>
      </c>
    </row>
    <row r="48" spans="1:4" ht="15.75" x14ac:dyDescent="0.25">
      <c r="A48" s="7" t="s">
        <v>64</v>
      </c>
      <c r="B48" s="12">
        <v>84076</v>
      </c>
      <c r="C48" s="12">
        <v>19410.689999999999</v>
      </c>
      <c r="D48" s="16">
        <f t="shared" si="1"/>
        <v>23.087075978876253</v>
      </c>
    </row>
    <row r="49" spans="1:4" ht="15.75" customHeight="1" x14ac:dyDescent="0.25">
      <c r="A49" s="7" t="s">
        <v>48</v>
      </c>
      <c r="B49" s="12">
        <v>500</v>
      </c>
      <c r="C49" s="12">
        <v>7.45</v>
      </c>
      <c r="D49" s="16">
        <f t="shared" si="1"/>
        <v>1.49</v>
      </c>
    </row>
    <row r="50" spans="1:4" ht="15.75" x14ac:dyDescent="0.25">
      <c r="A50" s="7" t="s">
        <v>50</v>
      </c>
      <c r="B50" s="12">
        <v>32414.85</v>
      </c>
      <c r="C50" s="12">
        <v>2700</v>
      </c>
      <c r="D50" s="16">
        <f t="shared" si="1"/>
        <v>8.3295156386656117</v>
      </c>
    </row>
    <row r="51" spans="1:4" ht="15.75" x14ac:dyDescent="0.25">
      <c r="A51" s="8" t="s">
        <v>49</v>
      </c>
      <c r="B51" s="12">
        <v>26663</v>
      </c>
      <c r="C51" s="12">
        <v>2352.8040000000001</v>
      </c>
      <c r="D51" s="16">
        <f t="shared" si="1"/>
        <v>8.8242283313955667</v>
      </c>
    </row>
    <row r="52" spans="1:4" s="6" customFormat="1" ht="15.75" x14ac:dyDescent="0.25">
      <c r="A52" s="5" t="s">
        <v>23</v>
      </c>
      <c r="B52" s="11">
        <f>B53</f>
        <v>47890.17</v>
      </c>
      <c r="C52" s="11">
        <f>C53</f>
        <v>11002</v>
      </c>
      <c r="D52" s="17">
        <f>C52/B52*100</f>
        <v>22.973399342704358</v>
      </c>
    </row>
    <row r="53" spans="1:4" ht="15.75" x14ac:dyDescent="0.25">
      <c r="A53" s="7" t="s">
        <v>51</v>
      </c>
      <c r="B53" s="12">
        <v>47890.17</v>
      </c>
      <c r="C53" s="12">
        <v>11002</v>
      </c>
      <c r="D53" s="16">
        <f t="shared" si="1"/>
        <v>22.973399342704358</v>
      </c>
    </row>
    <row r="54" spans="1:4" s="6" customFormat="1" ht="15.75" x14ac:dyDescent="0.25">
      <c r="A54" s="5" t="s">
        <v>60</v>
      </c>
      <c r="B54" s="11">
        <f>B55+B56+B57</f>
        <v>76514.7</v>
      </c>
      <c r="C54" s="11">
        <f>C55+C56+C57</f>
        <v>6225.982</v>
      </c>
      <c r="D54" s="17">
        <f>C54/B54*100</f>
        <v>8.1369749865058605</v>
      </c>
    </row>
    <row r="55" spans="1:4" ht="15.75" x14ac:dyDescent="0.25">
      <c r="A55" s="7" t="s">
        <v>52</v>
      </c>
      <c r="B55" s="12">
        <v>360</v>
      </c>
      <c r="C55" s="12">
        <v>24.780999999999999</v>
      </c>
      <c r="D55" s="16">
        <f t="shared" si="1"/>
        <v>6.8836111111111116</v>
      </c>
    </row>
    <row r="56" spans="1:4" ht="15.75" x14ac:dyDescent="0.25">
      <c r="A56" s="7" t="s">
        <v>53</v>
      </c>
      <c r="B56" s="12">
        <v>18924.3</v>
      </c>
      <c r="C56" s="12">
        <v>1173.6880000000001</v>
      </c>
      <c r="D56" s="16">
        <f t="shared" si="1"/>
        <v>6.2020153981917439</v>
      </c>
    </row>
    <row r="57" spans="1:4" ht="15.75" x14ac:dyDescent="0.25">
      <c r="A57" s="7" t="s">
        <v>54</v>
      </c>
      <c r="B57" s="12">
        <v>57230.400000000001</v>
      </c>
      <c r="C57" s="12">
        <v>5027.5129999999999</v>
      </c>
      <c r="D57" s="16">
        <f t="shared" si="1"/>
        <v>8.7846896055243366</v>
      </c>
    </row>
    <row r="58" spans="1:4" s="6" customFormat="1" ht="15.75" x14ac:dyDescent="0.25">
      <c r="A58" s="5" t="s">
        <v>24</v>
      </c>
      <c r="B58" s="11">
        <f>B59</f>
        <v>36466</v>
      </c>
      <c r="C58" s="11">
        <f>C59</f>
        <v>5192.5039999999999</v>
      </c>
      <c r="D58" s="17">
        <f>C58/B58*100</f>
        <v>14.239302363845773</v>
      </c>
    </row>
    <row r="59" spans="1:4" ht="15.75" x14ac:dyDescent="0.25">
      <c r="A59" s="7" t="s">
        <v>55</v>
      </c>
      <c r="B59" s="12">
        <v>36466</v>
      </c>
      <c r="C59" s="12">
        <v>5192.5039999999999</v>
      </c>
      <c r="D59" s="16">
        <f t="shared" si="1"/>
        <v>14.239302363845773</v>
      </c>
    </row>
    <row r="60" spans="1:4" s="6" customFormat="1" ht="15.75" x14ac:dyDescent="0.25">
      <c r="A60" s="5" t="s">
        <v>25</v>
      </c>
      <c r="B60" s="11">
        <f>B61+B62</f>
        <v>2005</v>
      </c>
      <c r="C60" s="11">
        <f>C61+C62</f>
        <v>100</v>
      </c>
      <c r="D60" s="16">
        <f t="shared" si="1"/>
        <v>4.9875311720698257</v>
      </c>
    </row>
    <row r="61" spans="1:4" ht="15.75" x14ac:dyDescent="0.25">
      <c r="A61" s="7" t="s">
        <v>56</v>
      </c>
      <c r="B61" s="12">
        <v>1260</v>
      </c>
      <c r="C61" s="12">
        <v>100</v>
      </c>
      <c r="D61" s="16">
        <f t="shared" si="1"/>
        <v>7.9365079365079358</v>
      </c>
    </row>
    <row r="62" spans="1:4" ht="15.75" x14ac:dyDescent="0.25">
      <c r="A62" s="7" t="s">
        <v>57</v>
      </c>
      <c r="B62" s="12">
        <v>745</v>
      </c>
      <c r="C62" s="12"/>
      <c r="D62" s="16">
        <f t="shared" si="1"/>
        <v>0</v>
      </c>
    </row>
    <row r="63" spans="1:4" s="6" customFormat="1" ht="31.5" x14ac:dyDescent="0.25">
      <c r="A63" s="5" t="s">
        <v>59</v>
      </c>
      <c r="B63" s="11">
        <f>B64+B65</f>
        <v>44436</v>
      </c>
      <c r="C63" s="11">
        <f>C64+C65</f>
        <v>7239.33</v>
      </c>
      <c r="D63" s="17">
        <f>C63/B63*100</f>
        <v>16.291587901701323</v>
      </c>
    </row>
    <row r="64" spans="1:4" s="6" customFormat="1" ht="31.5" x14ac:dyDescent="0.25">
      <c r="A64" s="7" t="s">
        <v>58</v>
      </c>
      <c r="B64" s="12">
        <v>43436</v>
      </c>
      <c r="C64" s="12">
        <v>7239.33</v>
      </c>
      <c r="D64" s="16">
        <f t="shared" si="1"/>
        <v>16.66665899254075</v>
      </c>
    </row>
    <row r="65" spans="1:4" s="6" customFormat="1" ht="15.75" x14ac:dyDescent="0.25">
      <c r="A65" s="7" t="s">
        <v>61</v>
      </c>
      <c r="B65" s="12">
        <v>1000</v>
      </c>
      <c r="C65" s="12"/>
      <c r="D65" s="16"/>
    </row>
    <row r="66" spans="1:4" ht="15.75" x14ac:dyDescent="0.25">
      <c r="A66" s="5" t="s">
        <v>26</v>
      </c>
      <c r="B66" s="11">
        <f>B63+B60+B58+B54+B52+B45+B40+B34+B31+B29+B23</f>
        <v>1429413.0750000002</v>
      </c>
      <c r="C66" s="11">
        <f>C23+C29+C31+C34+C40+C45+C52+C54+C58+C60+C63</f>
        <v>168107.52299999999</v>
      </c>
      <c r="D66" s="17">
        <f>C66/B66*100</f>
        <v>11.760597824390263</v>
      </c>
    </row>
    <row r="67" spans="1:4" ht="15.75" x14ac:dyDescent="0.25">
      <c r="A67" s="5" t="s">
        <v>27</v>
      </c>
      <c r="B67" s="11">
        <f>B20-B66</f>
        <v>-68826.475000000093</v>
      </c>
      <c r="C67" s="11">
        <f>C20-C66</f>
        <v>-8265.9789999999921</v>
      </c>
      <c r="D67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2018-05-17T10:13:19Z</dcterms:modified>
</cp:coreProperties>
</file>