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365" tabRatio="9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Titles" localSheetId="2">'3'!$11:$12</definedName>
    <definedName name="_xlnm.Print_Titles" localSheetId="3">'4'!$12:$13</definedName>
  </definedNames>
  <calcPr fullCalcOnLoad="1"/>
</workbook>
</file>

<file path=xl/sharedStrings.xml><?xml version="1.0" encoding="utf-8"?>
<sst xmlns="http://schemas.openxmlformats.org/spreadsheetml/2006/main" count="3974" uniqueCount="1307">
  <si>
    <t>Сельское поселение Сарышевский сельсовет</t>
  </si>
  <si>
    <t>Сельское поселение Шевченковский сельсовет</t>
  </si>
  <si>
    <t>повышение заработной платы работников муниципальных учреждений культуры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</si>
  <si>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</si>
  <si>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</t>
  </si>
  <si>
    <t>01 05 02 01 05 0000 610</t>
  </si>
  <si>
    <t>1 01 02010 01 0000 110</t>
  </si>
  <si>
    <t>Налог, взимаемый в связи с применением патентной системы налогообложения</t>
  </si>
  <si>
    <t>1 05 04020 02 0000 110</t>
  </si>
  <si>
    <t>1 05 04000 02 0000 110</t>
  </si>
  <si>
    <t>1 11 05070 00 0000 120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</si>
  <si>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</si>
  <si>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</si>
  <si>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</si>
  <si>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</si>
  <si>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</si>
  <si>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</si>
  <si>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2 02 03015 05 0000 151</t>
  </si>
  <si>
    <t xml:space="preserve"> 2 02 04999 05 7314 151</t>
  </si>
  <si>
    <t xml:space="preserve"> 2 02 03024 05 7202 151</t>
  </si>
  <si>
    <t xml:space="preserve"> 2 02 03024 05 7203 151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</si>
  <si>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</si>
  <si>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</si>
  <si>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</si>
  <si>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 xml:space="preserve"> 2 02 03024 05 7211 151</t>
  </si>
  <si>
    <t>2 02 03027 05 7221 151</t>
  </si>
  <si>
    <t>2 02 03027 05 7222 151</t>
  </si>
  <si>
    <t>2 02 03027 05 7223 151</t>
  </si>
  <si>
    <t>Иные межбюджетные трансферты</t>
  </si>
  <si>
    <t xml:space="preserve"> 2 02 04025 05 0000 151</t>
  </si>
  <si>
    <t xml:space="preserve"> 2 02 04000 00 0000 151</t>
  </si>
  <si>
    <t>0408</t>
  </si>
  <si>
    <t>Транспорт</t>
  </si>
  <si>
    <t>Отдельные мероприятия в области автомобильного транспорта</t>
  </si>
  <si>
    <t>2 02 03078 05 0000 151</t>
  </si>
  <si>
    <t>Меры социальной поддержки населения по публичным нормативным обязательствам</t>
  </si>
  <si>
    <t>314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</si>
  <si>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</si>
  <si>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</si>
  <si>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</si>
  <si>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</si>
  <si>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</si>
  <si>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</si>
  <si>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1 08 07150 01 0000 110</t>
  </si>
  <si>
    <t>Платежи от государственных и муниципальных унитарных предприятий</t>
  </si>
  <si>
    <t>ШТРАФЫ, САНКЦИИ, ВОЗМЕЩЕНИЕ УЩЕРБА</t>
  </si>
  <si>
    <t>ПРОЧИЕ НЕНАЛОГОВЫЕ ДОХОДЫ</t>
  </si>
  <si>
    <t>612</t>
  </si>
  <si>
    <t>Субсидии бюджетным учреждениям на иные цели</t>
  </si>
  <si>
    <t>322</t>
  </si>
  <si>
    <t>Субсидии гражданам на приобретение жилья</t>
  </si>
  <si>
    <t>Бюджетные инвестиции в объекты (государственной) муниципальной собственности казенным учреждениям вне рамок государственного оборонного заказа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</si>
  <si>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</si>
  <si>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</si>
  <si>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НАЛОГИ НА ПРИБЫЛЬ, ДОХОДЫ</t>
  </si>
  <si>
    <t>Прочие межбюджетные трансферты на ежемесячную надбавку к заработной плате работникам государственных и муниципальных  образовательных учреждений, реализующих основную общеобразовательную программу дошкольного образования</t>
  </si>
  <si>
    <t>Межбюджетные трансферты на комплектование книжных фондов библиотек муниципальных образований</t>
  </si>
  <si>
    <t>НАЛОГИ НА СОВОКУПНЫЙ ДОХОД</t>
  </si>
  <si>
    <t>530</t>
  </si>
  <si>
    <t>Субвенции</t>
  </si>
  <si>
    <t>ДОХОДЫ ОТ ИСПОЛЬЗОВАНИЯ ИМУЩЕСТВА, НАХОДЯЩЕГОСЯ В ГОСУДАРСТВЕННОЙ И МУНИЦИПАЛЬНОЙ СОБСТВЕННОСТИ</t>
  </si>
  <si>
    <t>Коды БК</t>
  </si>
  <si>
    <t>Показатели</t>
  </si>
  <si>
    <t>Сумма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</si>
  <si>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</si>
  <si>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</si>
  <si>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</si>
  <si>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</si>
  <si>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</si>
  <si>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</si>
  <si>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</si>
  <si>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</si>
  <si>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</si>
  <si>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</si>
  <si>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</si>
  <si>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</si>
  <si>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</si>
  <si>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</si>
  <si>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</si>
  <si>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</si>
  <si>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</si>
  <si>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</si>
  <si>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Школы-детские сады, школы начальные, неполные средние и средние</t>
  </si>
  <si>
    <t>Телевидение и радиовещание</t>
  </si>
  <si>
    <t>№ п\п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</si>
  <si>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</si>
  <si>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</si>
  <si>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Закупка товаров, работ, услуг в целях капитального ремонта муниципального имущества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</si>
  <si>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</si>
  <si>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3450000</t>
  </si>
  <si>
    <t>3450100</t>
  </si>
  <si>
    <t>Малое и среднее предпринимательство</t>
  </si>
  <si>
    <t>Субсидии на государственную поддержку малого и среднего предпринимательства , включая крестьянские (фермерские) хозяйства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</si>
  <si>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</si>
  <si>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</si>
  <si>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Приобретение товаров, работ, услуг в пользу граждан</t>
  </si>
  <si>
    <t>Мероприятия в области физической культуры и спорта</t>
  </si>
  <si>
    <t>Государственная поддержка телерадиокомпаний и телеорганизаций</t>
  </si>
  <si>
    <t>Государственная поддержка периодических изданий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</si>
  <si>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</si>
  <si>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уровня бюджетной обеспеченности муниципальным образованиям</t>
  </si>
  <si>
    <t>Охрана семьи детства</t>
  </si>
  <si>
    <t>Содержание ребенка в семьях опекунов (попечителей) и приемных семьях, а также вознаграждение, причитающееся приемному родителю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</si>
  <si>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</si>
  <si>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</si>
  <si>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</t>
  </si>
  <si>
    <t>Председатель Совета                                                      А.В. Суботин</t>
  </si>
  <si>
    <t>Суммы по искам о возмещении вреда, причиненного окружающей среде, подлежащие зачислению в бюджеты муниципальных районов</t>
  </si>
  <si>
    <t>890 1 16 35030 05 0000 140</t>
  </si>
  <si>
    <t>890 1 16 25050 01 0000 140</t>
  </si>
  <si>
    <t>Денежные взыскания (штрафы) за нарушение законодательства об охране и использовании животного мира</t>
  </si>
  <si>
    <t>890 1 16 25030 01 0000 140</t>
  </si>
  <si>
    <t>Денежные взыскания (штрафы) за нарушение законодательства об особо охраняемых природных территориях</t>
  </si>
  <si>
    <t>890 1 16 25020 01 0000 140</t>
  </si>
  <si>
    <t>890 1 16 00000 00 0000 000</t>
  </si>
  <si>
    <t>ДОХОДЫ</t>
  </si>
  <si>
    <t>890 1 00 00000 00 0000 000</t>
  </si>
  <si>
    <t>Министерство природопользования и экологии Республики Башкортостан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</si>
  <si>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</si>
  <si>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863 1 14 06013 10 0000 430</t>
  </si>
  <si>
    <t>863 1 14 02053 05 0000 410</t>
  </si>
  <si>
    <t>863 1 14 00000 00 0000 000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</si>
  <si>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</si>
  <si>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863 1 11 09045 05 0000 120</t>
  </si>
  <si>
    <t>863 1 11 09000 00 0000 120</t>
  </si>
  <si>
    <t>863 1 11 07015 05 0000 120</t>
  </si>
  <si>
    <t>863 1 11 07000 00 0000 120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</si>
  <si>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</si>
  <si>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863 1 11 05035 05 0000 120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</si>
  <si>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</si>
  <si>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863 1 11 05030 00 0000 120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</si>
  <si>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</si>
  <si>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863 1 11 05025 05 0000 120</t>
  </si>
  <si>
    <t>863 1 11 05020 00 0000 120</t>
  </si>
  <si>
    <t>863 1 11 05013 10 0000 120</t>
  </si>
  <si>
    <t>863 1 11 05010 00 0000 120</t>
  </si>
  <si>
    <t>863 1 11 05000 00 0000 120</t>
  </si>
  <si>
    <t>863 1 11 00000 00 0000 000</t>
  </si>
  <si>
    <t>863 1 00 00000 00 0000 000</t>
  </si>
  <si>
    <t>Комитет по управлению собственностью Министерства земельных и имущественных отношений Республики Башкортостан по Мелеузовскому району и г. Мелеузу</t>
  </si>
  <si>
    <t>831 1 16 90050 05 0000 140</t>
  </si>
  <si>
    <t>831 1 16 00000 00 0000 000</t>
  </si>
  <si>
    <t>831 1 00 00000 00 0000 000</t>
  </si>
  <si>
    <t>Государственная жилищная инспекция Республики Башкортостан</t>
  </si>
  <si>
    <t>815 1 16 90050 05 0000 140</t>
  </si>
  <si>
    <t>815 1 16 00000 00 0000 000</t>
  </si>
  <si>
    <t>815 1 00 00000 00 0000 000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</si>
  <si>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</si>
  <si>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Возврат остатков субсидий, субвенций и иных межбюджетных трансфертов, имеющих целевое назначение, прошлых лет  из бюджетов муниципальных районов</t>
  </si>
  <si>
    <t>792 2 19 05000 05 0000 151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</si>
  <si>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</si>
  <si>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792 2 19 05000 00 0000 151</t>
  </si>
  <si>
    <t>Доходы бюджетов муниципальных районов от возврата иными организациями остатков субсидий прошлых лет</t>
  </si>
  <si>
    <t>792 2 18 05030 05 0000 151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</si>
  <si>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</si>
  <si>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792 2 18 05010 05 0000 151</t>
  </si>
  <si>
    <t>792 2 18 05000 00 0000 151</t>
  </si>
  <si>
    <t>Иные межбюджетные трансферты, передаваемые бюджетам на осуществление дорожной деятельности в границах  сельских поселений</t>
  </si>
  <si>
    <t>792 2 02 04999 05 7503 151</t>
  </si>
  <si>
    <t>Иные межбюджетные трансферты, передаваемые бюджетам на благоустройство территорий населенных пунктов сельских поселений</t>
  </si>
  <si>
    <t>792 2 02 04999 05 7502 151</t>
  </si>
  <si>
    <t>Иные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</si>
  <si>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792 2 02 04999 05 7501 151</t>
  </si>
  <si>
    <t>792 2 02 04999 05 7500 151</t>
  </si>
  <si>
    <t>792 2 02 04999 05 7314 151</t>
  </si>
  <si>
    <t>Прочие межбюджетные трансферты, передаваемые бюджетам муниципальных районов на выплату единовременной денежной компенсации реабилитированным лицам</t>
  </si>
  <si>
    <t>792 2 02 04999 05 7312 151</t>
  </si>
  <si>
    <t>Прочие межбюджетные трансферты на мероприятия в области сельскохозяйственного производства</t>
  </si>
  <si>
    <t>792 2 02 04999 05 7311 151</t>
  </si>
  <si>
    <t>Прочие межбюджетные трансферты на реализацию государственной программы "Башкиры Российской Федерации" на 2008-2017 годы</t>
  </si>
  <si>
    <t>792 2 02 04999 05 7310 151</t>
  </si>
  <si>
    <t>Прочие межбюджетные трансферты за счет средств Резервного фонда Правительства Республики Башкортостан</t>
  </si>
  <si>
    <t>792 2 02 04999 05 7306 151</t>
  </si>
  <si>
    <t>792 2 02 04999 05 7301 151</t>
  </si>
  <si>
    <t>792 2 02 04999 05 7300 151</t>
  </si>
  <si>
    <t>792 2 02 04999 00 0000 151</t>
  </si>
  <si>
    <t>792 2 02 04025 05 0000 151</t>
  </si>
  <si>
    <t>792 2 02 04014 05 0000 151</t>
  </si>
  <si>
    <t>792 2 02 04000 00 0000 151</t>
  </si>
  <si>
    <t>Субвенции бюджетам муниципальных районов на модернизацию региональных систем общего образования</t>
  </si>
  <si>
    <t>792 2 02 03078 05 0000 151</t>
  </si>
  <si>
    <t>792 2 02 03029 05 0000 151</t>
  </si>
  <si>
    <t>792 2 02 03027 05 7223 151</t>
  </si>
  <si>
    <t>792 2 02 03027 05 7222 151</t>
  </si>
  <si>
    <t>792 2 02 03027 05 7221 151</t>
  </si>
  <si>
    <t>792 2 02 03027 05 0000 151</t>
  </si>
  <si>
    <t>792 2 02 03026 05 0000 151</t>
  </si>
  <si>
    <t>792 2 02 03024 05 7232 151</t>
  </si>
  <si>
    <t>792 2 02 03024 05 7231 151</t>
  </si>
  <si>
    <t>792 2 02 03024 05 7211 151</t>
  </si>
  <si>
    <t>792 2 02 03024 05 7210 151</t>
  </si>
  <si>
    <t>792 2 02 03024 05 7206 151</t>
  </si>
  <si>
    <t>Субвенции на социальную поддержку детей-сирот и детей, оставшихся без попечения родителей, в учреждениях образования</t>
  </si>
  <si>
    <t>792 2 02 03024 05 7204 151</t>
  </si>
  <si>
    <t>792 2 02 03024 05 7203 151</t>
  </si>
  <si>
    <t>792 2 02 03024 05 7202 151</t>
  </si>
  <si>
    <t>Субвенции бюджетам муниципальных районов на выполнение передаваемых полномчий субъектов Российской Федерации</t>
  </si>
  <si>
    <t>792 2 02 03024 05 0000 151</t>
  </si>
  <si>
    <t>Субвенции бюджетам муниципальных районов на ежемесячное денежное вознаграждение за классное руководство</t>
  </si>
  <si>
    <t>792 2 02 03021 05 0000 151</t>
  </si>
  <si>
    <t>792 2 02 03020 05 0000 151</t>
  </si>
  <si>
    <t>792 2 02 03015 05 0000 151</t>
  </si>
  <si>
    <t>792 2 02 03000 00 0000 151</t>
  </si>
  <si>
    <t>Прочие субсидии бюджетам муниципальных районов на поддержку консультационной помощи сельскохозяйственным товаропроизводителям</t>
  </si>
  <si>
    <t>792 2 02 02999 05 7117 151</t>
  </si>
  <si>
    <t>Прочие субсидии бюджетам муниципальных районов на финансирование адресной программы Республики Башкортостан на перод 2011-2015 годов по замене и модернизации лифтов, отработавших нормативный срок службы</t>
  </si>
  <si>
    <t>792 2 02 02999 05 7116 151</t>
  </si>
  <si>
    <t>Прочие субсидии бюджетам муниципальных районов на реализацию республиканской целевой программы "Модернизация систем наружного освещения населенных пунктов Республики Башкортостан" на 2011-2015 годы</t>
  </si>
  <si>
    <t>792 2 02 02999 05 7112 151</t>
  </si>
  <si>
    <t>Прочие субсидии бюджетам муниципальных районов на финансирование комплексной программы Республики Башкортостан "Энергосбережение и повышение энергетической эффективности на 2010-2014 годы"</t>
  </si>
  <si>
    <t>792 2 02 02999 05 7111 151</t>
  </si>
  <si>
    <t>Прочие субсидии бюджетам муниципальных районов на реализацию Программ повышения эффективности бюджетных расходов</t>
  </si>
  <si>
    <t>792 2 02 02999 05 7108 151</t>
  </si>
  <si>
    <t>Прочие субсидии бюджетам муниципальных районов на софинансирование расходов по подготовке объектов жилищно-коммунального хозяйства к работе осенне-зимний период</t>
  </si>
  <si>
    <t>792 2 02 02999 05 7105 151</t>
  </si>
  <si>
    <t>Прочие субсидии бюджетам муниципальных районов на реализацию республиканской адресной программы по проведению капитального ремонта многоквартирных домов</t>
  </si>
  <si>
    <t>792 2 02 02999 05 7104 151</t>
  </si>
  <si>
    <t>Прочие субсидии бюджетам муниципальных районов на финансирование республиканской целевой программы "Развитие автомобильных дорог Республики Башкортостан (2010-2015 годы)"</t>
  </si>
  <si>
    <t>792 2 02 02999 05 7103 151</t>
  </si>
  <si>
    <t>Прочие субсидии бюджетам муниципальных районов на софинансирование расходных обязательств</t>
  </si>
  <si>
    <t>792 2 02 02999 05 7101 151</t>
  </si>
  <si>
    <t xml:space="preserve">Прочие субсидии бюджетам муниципальных районов </t>
  </si>
  <si>
    <t>792 2 02 02999 05 7100 151</t>
  </si>
  <si>
    <t>792 2 02 02145 05 0000 151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</si>
  <si>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</si>
  <si>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792 2 02 02141 05 0000 151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</si>
  <si>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</si>
  <si>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792 2 02 02089 05 0000 151</t>
  </si>
  <si>
    <t>792 2 02 02088 05 0000 151</t>
  </si>
  <si>
    <t>792 2 02 02085 05 0000 151</t>
  </si>
  <si>
    <t>792 2 02 02077 05 0000 151</t>
  </si>
  <si>
    <t>792 2 02 02051 05 0000 151</t>
  </si>
  <si>
    <t>792 2 02 02009 05 0000 151</t>
  </si>
  <si>
    <t>792 2 02 02008 05 0000 151</t>
  </si>
  <si>
    <t>792 2 02 02000 00 0000 151</t>
  </si>
  <si>
    <t>792 2 02 01000 00 0000 151</t>
  </si>
  <si>
    <t>БЕЗВОЗМЕЗДНЫЕ ПОСТУПЛЕНИЯ ОТ ДРУГИХ БЮДЖЕТОВ БЮДЖЕТНОЙ СИСТЕМЫ РОССИЙСКОЙ ФЕДЕРАЦИИ</t>
  </si>
  <si>
    <t>792 2 02 00000 00 000 000</t>
  </si>
  <si>
    <t>792 2 00 00000 00 000 000</t>
  </si>
  <si>
    <t>792 1 17 05050 05 0000 180</t>
  </si>
  <si>
    <t>792 1 17 00000 00 0000 000</t>
  </si>
  <si>
    <t>Денежные взыскания (штрафы) за нарушение бюджетного законодательства (в части бюджетов муниципальных районов)</t>
  </si>
  <si>
    <t>792 1 16 18050 05 0000 140</t>
  </si>
  <si>
    <t>792 1 16 00000 00 0000 000</t>
  </si>
  <si>
    <t>Прочие доходы от компенсации затрат бюджетов муниципальных районов</t>
  </si>
  <si>
    <t>792 1 13 02995 05 0000 130</t>
  </si>
  <si>
    <t>Прочие доходы от компенсации затрат государства</t>
  </si>
  <si>
    <t>792 1 13 02995 00 0000 130</t>
  </si>
  <si>
    <t>ДОХОДЫ ОТ ОКАЗАНИЯ ПЛАТНЫХ УСЛУГ (РАБОТ) И КОМПЕНСАЦИИ ЗАТРАТ ГОСУДАРСТВА</t>
  </si>
  <si>
    <t>792 1 13 00000 00 0000 000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</si>
  <si>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</si>
  <si>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>792 1 11 03050 05 0000 120</t>
  </si>
  <si>
    <t>Проценты, полученные от предоставления бюджетных кредитов внутри страны</t>
  </si>
  <si>
    <t>792 1 11 03000 00 0000 120</t>
  </si>
  <si>
    <t>792 1 11 00000 00 0000 000</t>
  </si>
  <si>
    <t>792 1 00 00000 00 0000 000</t>
  </si>
  <si>
    <t>Финансовое управление администрации муниципального района Мелеузовский район Республики Башкортостан</t>
  </si>
  <si>
    <t>706 1 17 05050 05 0000 180</t>
  </si>
  <si>
    <t>706 1 17 00000 00 0000 000</t>
  </si>
  <si>
    <t>706 1 16 90050 05 0000 140</t>
  </si>
  <si>
    <t>706 1 16 00000 00 0000 000</t>
  </si>
  <si>
    <t>Государственная пошлина за выдачу разрешения на распространение наружной рекламы</t>
  </si>
  <si>
    <t>706 1 08 07150 01 0000 110</t>
  </si>
  <si>
    <t>706 1 08 00000 00 0000 000</t>
  </si>
  <si>
    <t>706 1 00 00000 00 0000 000</t>
  </si>
  <si>
    <t>Администрация муниципального района Мелеузовский район Республики Башкортостан</t>
  </si>
  <si>
    <t>Денежные взыскания (штрафы) за нарушения законодательства Российской Федерации о промышленной безопасности</t>
  </si>
  <si>
    <t>498 1 16 45000 01 0000 140</t>
  </si>
  <si>
    <t>498 1 16 00000 00 0000 000</t>
  </si>
  <si>
    <t>498 1 00 00000 00 0000 000</t>
  </si>
  <si>
    <t>Приуральское управление Федеральной службы по экологическому, технологическому и атомному надзору</t>
  </si>
  <si>
    <t>321 1 16 90050 05 0000 140</t>
  </si>
  <si>
    <t>321 1 16 25060 01 0000 140</t>
  </si>
  <si>
    <t>321 1 16 00000 00 0000 000</t>
  </si>
  <si>
    <t>321 1 00 00000 00 0000 000</t>
  </si>
  <si>
    <t>Управление Федеральной регистрационной службы по Республике Башкортостан</t>
  </si>
  <si>
    <t>192 1 16 90050 05 0000 140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</si>
  <si>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20'25 Кодекса Российской Федерации об административных правонарушениях</t>
  </si>
  <si>
    <t>192 1 16 43000 01 0000 140</t>
  </si>
  <si>
    <t>192 1 16 00000 00 0000 000</t>
  </si>
  <si>
    <t>192 1 00 00000 00 0000 000</t>
  </si>
  <si>
    <t>Управление Федеральной миграционной службы по Республике Башкортостан</t>
  </si>
  <si>
    <t>188 1 16 90050 05 0000 140</t>
  </si>
  <si>
    <t>188 1 16 43000 01 0000 140</t>
  </si>
  <si>
    <t>Прочие денежные взыскания (штрафы) за правонарушения в области дорожного движения</t>
  </si>
  <si>
    <t>188 1 16 30030 01 0000 140</t>
  </si>
  <si>
    <t>188 1 16 08000 01 0000 140</t>
  </si>
  <si>
    <t>188 1 16 00000 00 0000 000</t>
  </si>
  <si>
    <t>188 1 00 00000 00 0000 000</t>
  </si>
  <si>
    <t>Министерство внутренних дел по Республике Башкортостан</t>
  </si>
  <si>
    <t>182 1 16 06000 01 0000 140</t>
  </si>
  <si>
    <t>182 1 16 03030 01 0000 140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</si>
  <si>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</si>
  <si>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182 1 16 03010 01 0000 140</t>
  </si>
  <si>
    <t>182 1 16 00000 00 0000 000</t>
  </si>
  <si>
    <t>Прочие местные налоги и сборы, мобилизуемые на территориях муниципальных районов</t>
  </si>
  <si>
    <t>182 1 09 07053 05 0000 110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</si>
  <si>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</si>
  <si>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</si>
  <si>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Налог на рекламу, мобилизуемый на территориях муниципальных районов</t>
  </si>
  <si>
    <t>182 1 09 07013 05 0000 110</t>
  </si>
  <si>
    <t>Прочие налоги и сборы (по отмененным местным налогам и сборам)</t>
  </si>
  <si>
    <t>182 1 09 07000 00 0000 110</t>
  </si>
  <si>
    <t>ЗАДОЛЖЕННОСТЬ ПО ОТМЕНЕННЫМ НАЛОГАМ, СБОРАМ И ИНЫМ ОБЯЗАТЕЛЬНЫМ ПЛАТЕЖАМ</t>
  </si>
  <si>
    <t>182 1 09 00000 00 0000 000</t>
  </si>
  <si>
    <t>182 1 08 03010 01 0000 110</t>
  </si>
  <si>
    <t>182 1 08 00000 00 0000 000</t>
  </si>
  <si>
    <t>182 1 07 01020 01 0000 110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</si>
  <si>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227'1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</si>
  <si>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</si>
  <si>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</si>
  <si>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182 1 05 04000 02 0000 000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</si>
  <si>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</si>
  <si>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</si>
  <si>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498 1 16 41000 01 0000 140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</si>
  <si>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</si>
  <si>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</si>
  <si>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муниципальных районов от возврата орг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</si>
  <si>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муниципальных районов от возврата авто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</si>
  <si>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поселений; Доходы бюджетов муниципальных районов от возврата бюджетными учреждениями остатк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</si>
  <si>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</t>
  </si>
  <si>
    <t>Субвенции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</t>
  </si>
  <si>
    <t>Управление ветеринарии Республики Башкортостан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</si>
  <si>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</si>
  <si>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</si>
  <si>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</si>
  <si>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863 1 11 05070 00 0000 120</t>
  </si>
  <si>
    <t>863 1 11 05075 05 0000 120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</si>
  <si>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</si>
  <si>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863 1 14 02052 05 0000 410</t>
  </si>
  <si>
    <t>Управление по контролю и надзору в сфере образования Республики Башкортостан</t>
  </si>
  <si>
    <t>890 1 16 25010 01 0000 140</t>
  </si>
  <si>
    <t>890 1 16 90050 05 0000 140</t>
  </si>
  <si>
    <t>540</t>
  </si>
  <si>
    <t>4429900</t>
  </si>
  <si>
    <t>Обеспечение деятельности (оказание услуг) подведомственных учреждений</t>
  </si>
  <si>
    <t>Комплектование книжных фондов библиотек муниципальных образований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</si>
  <si>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</si>
  <si>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</si>
  <si>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4320300</t>
  </si>
  <si>
    <t>Организация и обеспечение отдыха и оздоровление детей (за исключением организации отдыха детей в каникулярное время)</t>
  </si>
  <si>
    <t>0013600</t>
  </si>
  <si>
    <t>Осуществление первичного воинского учета на территориях, где отсутствуют военные комиссариаты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</si>
  <si>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</si>
  <si>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</si>
  <si>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</si>
  <si>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Прочая закупка товаров, работ и услуг для государственных нужд Республики Башкортостан</t>
  </si>
  <si>
    <t>Исполнение судебных актов, предусматривающих обращение взыскания на средства бюджета Республики Башкортостан по денежным обязательствам казенных учреждений Республики Башкортостан,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Республики Башкортостан либо должностных лиц этих органов, а также в результате деятельности казенных учреждений Республики Башкортостан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</si>
  <si>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</si>
  <si>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4362701</t>
  </si>
  <si>
    <t>Приобретение оборудования для оснащения дополнительных мест в дошкольных образовательных организациях</t>
  </si>
  <si>
    <t>Приобретение спортивного инвентаря</t>
  </si>
  <si>
    <t>Денежные взыскания (штрафы) за нарушение земельного законодательства</t>
  </si>
  <si>
    <t>1 17 05050 05 0000 180</t>
  </si>
  <si>
    <t>Прочие неналоговые доходы бюджетов муниципальных районов</t>
  </si>
  <si>
    <t>7950000</t>
  </si>
  <si>
    <t>Председатель  Совета</t>
  </si>
  <si>
    <t>Обеспечение деятельности (оказание услуг)  подведомственных учреждений</t>
  </si>
  <si>
    <t>0900400</t>
  </si>
  <si>
    <t>Содержание и обслуживание муниципальной казны</t>
  </si>
  <si>
    <t>2 02 03024 05 7231 151</t>
  </si>
  <si>
    <t>Субвенции на организацию и обеспечение отдыха  детей и оздоровления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</si>
  <si>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</si>
  <si>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1 01 02020 01 0000 110</t>
  </si>
  <si>
    <t>1 00 00000 00 0000 000</t>
  </si>
  <si>
    <t>1 01 00000 00 0000 000</t>
  </si>
  <si>
    <t>1 05 00000 00 0000 000</t>
  </si>
  <si>
    <t>1 08 00000 00 0000 000</t>
  </si>
  <si>
    <t>1 11 00000 00 0000 000</t>
  </si>
  <si>
    <t>1 16 00000 00 0000 000</t>
  </si>
  <si>
    <t>1 17 00000 00 0000 000</t>
  </si>
  <si>
    <t>1 11 05000 00 0000 120</t>
  </si>
  <si>
    <t>111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</si>
  <si>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</si>
  <si>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</si>
  <si>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</si>
  <si>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</si>
  <si>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244</t>
  </si>
  <si>
    <t>852</t>
  </si>
  <si>
    <t>АДМИНИСТРАЦИЯ МУНИЦИПАЛЬНОГО РАЙОНА МЕЛЕУЗОВСКИЙ РАЙОН РЕСПУБЛИКИ БАШКОРТОСТАН</t>
  </si>
  <si>
    <t>243</t>
  </si>
  <si>
    <t>121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</si>
  <si>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</si>
  <si>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</si>
  <si>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411</t>
  </si>
  <si>
    <t>312</t>
  </si>
  <si>
    <t>323</t>
  </si>
  <si>
    <t>0021600</t>
  </si>
  <si>
    <t>Финансовый орган муниципального образования</t>
  </si>
  <si>
    <t>Приобретение товаров, работ и услуг в пользу граждан</t>
  </si>
  <si>
    <t>630</t>
  </si>
  <si>
    <t>Субсидии некоммерческим организациям (за исключением государственных (муниципальных) учреждений</t>
  </si>
  <si>
    <t>611</t>
  </si>
  <si>
    <t>621</t>
  </si>
  <si>
    <t>1 11 07000 00 0000 120</t>
  </si>
  <si>
    <t xml:space="preserve"> 2 00 00000 00 000 000</t>
  </si>
  <si>
    <t>Субсидии бюджетам субъектов Российской Федерации и муниципальных образований</t>
  </si>
  <si>
    <t xml:space="preserve"> 2 02 02000 00 0000 151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</si>
  <si>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</si>
  <si>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</si>
  <si>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</si>
  <si>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</si>
  <si>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</si>
  <si>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МКУ "ЕДИНАЯ ДЕЖУРНО-ДИСПЕТЧЕРСКАЯ СЛУЖБА МУНИЦИПАЛЬНОГО РАЙОНА МЕЛЕУЗОВСКИЙ РАЙОН РЕСПУБЛИКИ БАШКОРТОСТАН"</t>
  </si>
  <si>
    <t>Налог, взимаемый с налогоплательщиков, выбравших в качестве объекта налогообложения доходы</t>
  </si>
  <si>
    <t>1 05 01012 01 0000 110</t>
  </si>
  <si>
    <t>1 05 01020 01 0000 110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</si>
  <si>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</si>
  <si>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</si>
  <si>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</si>
  <si>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</si>
  <si>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</si>
  <si>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</si>
  <si>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622</t>
  </si>
  <si>
    <t>Субсидии автономным учреждениям на иные цели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</si>
  <si>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</si>
  <si>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</si>
  <si>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</si>
  <si>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</si>
  <si>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</si>
  <si>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</si>
  <si>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</si>
  <si>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1 05 02010 02 0000 110</t>
  </si>
  <si>
    <t>1 05 03000 00 0000 110</t>
  </si>
  <si>
    <t>1 05 03010 01 0000 110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</si>
  <si>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</si>
  <si>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</si>
  <si>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</si>
  <si>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</si>
  <si>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</si>
  <si>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</si>
  <si>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</si>
  <si>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</si>
  <si>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</si>
  <si>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</si>
  <si>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</si>
  <si>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</si>
  <si>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1 12 01010 01 0000 120</t>
  </si>
  <si>
    <t>1 12 01020 01 0000 120</t>
  </si>
  <si>
    <t>1 12 01030 01 0000 120</t>
  </si>
  <si>
    <t>1 12 01040 01 0000 120</t>
  </si>
  <si>
    <t>1 12 01050 01 0000 120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</si>
  <si>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</si>
  <si>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</si>
  <si>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0020800</t>
  </si>
  <si>
    <t>4209900</t>
  </si>
  <si>
    <t>4529900</t>
  </si>
  <si>
    <t>4239900</t>
  </si>
  <si>
    <t>4229901</t>
  </si>
  <si>
    <t>5129700</t>
  </si>
  <si>
    <t>4360900</t>
  </si>
  <si>
    <t>Субвенции на создание и обеспечение деятельности административных комиссий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</si>
  <si>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</si>
  <si>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</si>
  <si>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4578500</t>
  </si>
  <si>
    <t>Автомобильный транспорт</t>
  </si>
  <si>
    <t>0309</t>
  </si>
  <si>
    <t>4320400</t>
  </si>
  <si>
    <t>4320500</t>
  </si>
  <si>
    <t>4369400</t>
  </si>
  <si>
    <t>Ежемесячная надбавка к заработной плате работников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</si>
  <si>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Оздоровление детей за счет средств муниципальных образований</t>
  </si>
  <si>
    <t>5058500</t>
  </si>
  <si>
    <t>Оказание других видов социальной помощи</t>
  </si>
  <si>
    <t>1 16 03010 01 0000 140</t>
  </si>
  <si>
    <t>НАЦИОНАЛЬНАЯ ОБОРОНА</t>
  </si>
  <si>
    <t>0200</t>
  </si>
  <si>
    <t>0203</t>
  </si>
  <si>
    <t>Мобилизационная и вневойсковая подготовка</t>
  </si>
  <si>
    <t>Дотации на выравнивание бюджетной обеспеченности бюджетам субъектов Российской Федерации и муниципальных образований</t>
  </si>
  <si>
    <t>0900200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</si>
  <si>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</si>
  <si>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</si>
  <si>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5058544</t>
  </si>
  <si>
    <t>5058540</t>
  </si>
  <si>
    <t>Предоставление мер государственной поддержки многодетным семьям по бесплатному питанию учащихся</t>
  </si>
  <si>
    <t>Реализация Закона Республики Башкортостан "О государственной поддержке многодетных семей в Республике Башкортостан"</t>
  </si>
  <si>
    <t xml:space="preserve">Мероприятия по переподготовке и повышению квалификации </t>
  </si>
  <si>
    <t>1 11 05020 00 0000 120</t>
  </si>
  <si>
    <t xml:space="preserve"> 2 02 03024 05 0000 151</t>
  </si>
  <si>
    <t>2 02 03027 05 0000 151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</si>
  <si>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</si>
  <si>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</si>
  <si>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1 14 00000 00 0000 000</t>
  </si>
  <si>
    <t>ДОХОДЫ ОТ ПРОДАЖИ МАТЕРИАЛЬНЫХ И НЕМАТЕРИАЛЬНЫХ АКТИВОВ</t>
  </si>
  <si>
    <t>Мероприятия по проведению оздоровительной кампании детей</t>
  </si>
  <si>
    <t xml:space="preserve"> 2 02 03024 05 7201 151</t>
  </si>
  <si>
    <t>Субвенции на выплату дотаций бюджетам поселений</t>
  </si>
  <si>
    <t>Субвенции бюджетам муниципальных районов на выполнение передаваемых полномочий субъектов Российской Федерации</t>
  </si>
  <si>
    <t>851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</si>
  <si>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</si>
  <si>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</si>
  <si>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МКУ ЦЕНТРАЛИЗОВАННАЯ БУХГАЛТЕРИЯ УЧРЕЖДЕНИЙ КУЛЬТУРЫ, СПОРТА И МОЛОДЕЖНОЙ ПОЛИТИКИ МУНИЦИПАЛЬНОГО РАЙОНА МЕЛЕУЗОВСКИЙ РАЙОН РЕСПУБЛИКИ БАШКОРТОСТАН</t>
  </si>
  <si>
    <t>2670203</t>
  </si>
  <si>
    <t>0405</t>
  </si>
  <si>
    <t>Сельское хозяйство и рыболовство</t>
  </si>
  <si>
    <t>3380000</t>
  </si>
  <si>
    <t>Реализация государственных функций в области национальной экономики</t>
  </si>
  <si>
    <t>3400000</t>
  </si>
  <si>
    <t>Полномочия в области земельных отношений</t>
  </si>
  <si>
    <t>3400303</t>
  </si>
  <si>
    <t>Мероприятия в области строительства, архитектуры и градостроительства</t>
  </si>
  <si>
    <t>2610000</t>
  </si>
  <si>
    <t>2619900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</si>
  <si>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</si>
  <si>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Мероприятия в области сельскохозяйственного производства</t>
  </si>
  <si>
    <t>4329900</t>
  </si>
  <si>
    <t>Субвенции на отдых и оздоровление детей-сирот и детей, оставшихся без попечения родителей, за счет средств бюджета Республики Башкортостан</t>
  </si>
  <si>
    <t>НАЛОГИ, СБОРЫ И РЕГУЛЯРНЫЕ ПЛАТЕЖИ ЗА ПОЛЬЗОВАНИЕ ПРИРОДНЫМИ РЕСУРСАМИ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</si>
  <si>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</si>
  <si>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</si>
  <si>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(руб.)</t>
  </si>
  <si>
    <t>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</si>
  <si>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</si>
  <si>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1 16 08000 01 0000 140</t>
  </si>
  <si>
    <t>1 11 05025 05 0000 120</t>
  </si>
  <si>
    <t>1 01 02040 01 0000 110</t>
  </si>
  <si>
    <t>1 11 05010 00 0000 120</t>
  </si>
  <si>
    <t>Обеспечение деятельности (оказание услуг) общеобразовательных школ-интернатов</t>
  </si>
  <si>
    <t>Обеспечение деятельности (оказание услуг)  школ-детских садов, школ начальных, неполных средних и средних</t>
  </si>
  <si>
    <t>Центры спортивной подготовки (сборные команды)</t>
  </si>
  <si>
    <t>4829900</t>
  </si>
  <si>
    <t>Распределение расходов бюджета муниципального района Мелеузовский район</t>
  </si>
  <si>
    <t>3150000</t>
  </si>
  <si>
    <t xml:space="preserve">Дорожное хозяйство </t>
  </si>
  <si>
    <t>Дорожное хозяйство</t>
  </si>
  <si>
    <t>3020000</t>
  </si>
  <si>
    <t>Поисковые и аварийно-спасательные учреждения</t>
  </si>
  <si>
    <t>3029900</t>
  </si>
  <si>
    <t>4400000</t>
  </si>
  <si>
    <t>Дворцы и дома культуры, другие учреждения культуры и средств массовой информации</t>
  </si>
  <si>
    <t>4362100</t>
  </si>
  <si>
    <t>Модернизация региональных систем общего образования</t>
  </si>
  <si>
    <t>0500</t>
  </si>
  <si>
    <t>0502</t>
  </si>
  <si>
    <t>ЖИЛИЩНО-КОММУНАЛЬНОЕ ХОЗЯЙСТВО</t>
  </si>
  <si>
    <t>Коммунальное хозяйство</t>
  </si>
  <si>
    <t>1 14 06000 00 0000 000</t>
  </si>
  <si>
    <t>1 14 06010 00 0000 430</t>
  </si>
  <si>
    <t>1 16 25020 01 0000 140</t>
  </si>
  <si>
    <t>4230000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</si>
  <si>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</si>
  <si>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2 02 04014 05 0000 151</t>
  </si>
  <si>
    <t>Целевые программы муниципальных образований</t>
  </si>
  <si>
    <t>0113</t>
  </si>
  <si>
    <t xml:space="preserve"> КУЛЬТУРА И КИНЕМАТОГРАФИЯ</t>
  </si>
  <si>
    <t xml:space="preserve">Сельское поселение Мелеузовский сельсовет </t>
  </si>
  <si>
    <t xml:space="preserve">Другие вопросы в области культуры, кинематографии </t>
  </si>
  <si>
    <t>Доплата к пенсии государственных служащих субъектов Российской Федерации и муниципальных служащих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</si>
  <si>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</si>
  <si>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</si>
  <si>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4910120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</si>
  <si>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</si>
  <si>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</si>
  <si>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</si>
  <si>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</si>
  <si>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</si>
  <si>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</si>
  <si>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</si>
  <si>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</si>
  <si>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</si>
  <si>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Школы-интернаты</t>
  </si>
  <si>
    <t>4538500</t>
  </si>
  <si>
    <t>5140100</t>
  </si>
  <si>
    <t>ОБРАЗОВАНИЕ</t>
  </si>
  <si>
    <t>5160130</t>
  </si>
  <si>
    <t>Выравнивание бюджетной обеспеченности поселений из районного фонда финансовой поддержки</t>
  </si>
  <si>
    <t>1001</t>
  </si>
  <si>
    <t>Пенсионное обеспечение</t>
  </si>
  <si>
    <t>5210200</t>
  </si>
  <si>
    <t>5210000</t>
  </si>
  <si>
    <t>4400200</t>
  </si>
  <si>
    <t>1401</t>
  </si>
  <si>
    <t>313</t>
  </si>
  <si>
    <t>Пособия и компенсации по публичным нормативным обязательствам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</si>
  <si>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</si>
  <si>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1 14 02000 00 0000 000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</si>
  <si>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</si>
  <si>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</si>
  <si>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 xml:space="preserve"> 2 02 00000 00 000 000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</si>
  <si>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</si>
  <si>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</si>
  <si>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Государственная пошлина за выдачу разрешения на установку рекламной конструкции</t>
  </si>
  <si>
    <t>1 07 00000 00 0000 000</t>
  </si>
  <si>
    <t>1 07 01020 01 0000 110</t>
  </si>
  <si>
    <t xml:space="preserve"> 2 02 02999 05 7101 151</t>
  </si>
  <si>
    <t>Налог на добычу общераспространенных полезных ископаемых</t>
  </si>
  <si>
    <t>1 07 01000 01 0000 110</t>
  </si>
  <si>
    <t>Налог на добычу полезных ископаемых</t>
  </si>
  <si>
    <t>Субвенции бюджетам субъектов Российской Федерации и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</si>
  <si>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</si>
  <si>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</si>
  <si>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4220000</t>
  </si>
  <si>
    <t>4229900</t>
  </si>
  <si>
    <t>Обеспечение деятельности подведомственных учреждений</t>
  </si>
  <si>
    <t>Организационно-воспитательная работа с молодежью</t>
  </si>
  <si>
    <t>4360000</t>
  </si>
  <si>
    <t>Мероприятия в области образования</t>
  </si>
  <si>
    <t>4520000</t>
  </si>
  <si>
    <t>4420000</t>
  </si>
  <si>
    <t>4530000</t>
  </si>
  <si>
    <t>Телерадиокомпании и телеорганизации</t>
  </si>
  <si>
    <t>4570000</t>
  </si>
  <si>
    <t>0503</t>
  </si>
  <si>
    <t>6000000</t>
  </si>
  <si>
    <t>6000500</t>
  </si>
  <si>
    <t xml:space="preserve"> 2 02 04999 05 7306 151</t>
  </si>
  <si>
    <t>Прочие межбюджетные трансферты за счет средств Резервного фонда Правительства РБ</t>
  </si>
  <si>
    <t>Прочие мероприятия по благоустройству</t>
  </si>
  <si>
    <t>Благоустройство</t>
  </si>
  <si>
    <t>Периодические издания, учрежденные органами законодательной и исполнительной власти</t>
  </si>
  <si>
    <t>5120000</t>
  </si>
  <si>
    <t>Другие общегосударственные вопросы</t>
  </si>
  <si>
    <t>Доплаты к пенсиям,  дополнительное пенсионное обеспечение</t>
  </si>
  <si>
    <t>4910000</t>
  </si>
  <si>
    <t>4340000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</si>
  <si>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</si>
  <si>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Дорожное хозяйство (дорожные фонды)</t>
  </si>
  <si>
    <t>4910100</t>
  </si>
  <si>
    <t>Реализация государственных функций в области социальной политики</t>
  </si>
  <si>
    <t>5140000</t>
  </si>
  <si>
    <t>5160000</t>
  </si>
  <si>
    <t xml:space="preserve">Выравнивание бюджетной обеспеченности </t>
  </si>
  <si>
    <t>5160100</t>
  </si>
  <si>
    <t>Межбюджетные трансферты</t>
  </si>
  <si>
    <t>4200000</t>
  </si>
  <si>
    <t>4210000</t>
  </si>
  <si>
    <t>4219900</t>
  </si>
  <si>
    <t>Социальная помощь</t>
  </si>
  <si>
    <t>5050000</t>
  </si>
  <si>
    <t>5200000</t>
  </si>
  <si>
    <t>Иные безвозмездные и безвозвратные перечисления</t>
  </si>
  <si>
    <t>5201300</t>
  </si>
  <si>
    <t>Ведомственная структура расходов  бюджета муниципального района</t>
  </si>
  <si>
    <t>ЦС</t>
  </si>
  <si>
    <t>ВР</t>
  </si>
  <si>
    <t>Оценка недвижимости, признание прав и регулирование отношений по государственной и муниципальной собственности</t>
  </si>
  <si>
    <t>НАЛОГОВЫЕ И НЕНАЛОГОВЫЕ ДОХОДЫ</t>
  </si>
  <si>
    <t>УПРАВЛЕНИЕ СЕЛЬСКОГО ХОЗЯЙСТВА АДМИНИСТРАЦИИ МУНИЦИПАЛЬНОГО РАЙОНА МЕЛЕУЗОВСКИЙ РАЙОН РЕСПУБЛИКИ БАШКОРТОСТАН</t>
  </si>
  <si>
    <t>ОТДЕЛ ОБРАЗОВАНИЯ АДМИНИСТРАЦИИ МУНИЦИПАЛЬНОГО РАЙОНА МЕЛЕУЗОВСКИЙ РАЙОН РЕСПУБЛИКИ БАШКОРТОСТАН</t>
  </si>
  <si>
    <t>831</t>
  </si>
  <si>
    <t>0920000</t>
  </si>
  <si>
    <t>Реализация государственных функций, связанных с общегосударственным управлением</t>
  </si>
  <si>
    <t>Прочие выплаты по обязательствам муниципального образования</t>
  </si>
  <si>
    <t>0920305</t>
  </si>
  <si>
    <t>833</t>
  </si>
  <si>
    <t>Исполнение судебных актов Российской Федерации и мировых соглашений по делам о банкротстве и процедурам банкротства</t>
  </si>
  <si>
    <t>0920310</t>
  </si>
  <si>
    <t>Прочие выплаты</t>
  </si>
  <si>
    <t>Актуализация кадастровой стоимости земель</t>
  </si>
  <si>
    <t>3400302</t>
  </si>
  <si>
    <t>5220000</t>
  </si>
  <si>
    <t>5227100</t>
  </si>
  <si>
    <t>Региональные программы</t>
  </si>
  <si>
    <t>Республиканская целевая программа "Социальное развитие села в Республике Башкортостан до 2013 года"</t>
  </si>
  <si>
    <t>0410</t>
  </si>
  <si>
    <t>Связь и информатика</t>
  </si>
  <si>
    <t>Реализация региональных программ повышения эффективности бюджетных расходов</t>
  </si>
  <si>
    <t>5202400</t>
  </si>
  <si>
    <t>5222500</t>
  </si>
  <si>
    <t>Республиканская целевая программа "Обеспечение территории Республики Башкортостан документами территориального планирования на 2009-2014 годы"</t>
  </si>
  <si>
    <t>0501</t>
  </si>
  <si>
    <t>0980000</t>
  </si>
  <si>
    <t>0980104</t>
  </si>
  <si>
    <t>523</t>
  </si>
  <si>
    <t>0980204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</si>
  <si>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</si>
  <si>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</si>
  <si>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</si>
  <si>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</si>
  <si>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</si>
  <si>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</si>
  <si>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</si>
  <si>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софинансирование объектов капитального строительства муниципальной собственности</t>
  </si>
  <si>
    <t>3500000</t>
  </si>
  <si>
    <t>3500300</t>
  </si>
  <si>
    <t>Мероприятия в области жилищного хозяйства</t>
  </si>
  <si>
    <t>3500400</t>
  </si>
  <si>
    <t>Капитальный ремонт многоквартирных домов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</si>
  <si>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</si>
  <si>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</si>
  <si>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</si>
  <si>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5223300</t>
  </si>
  <si>
    <t>Поддержка жилищного хозяйства</t>
  </si>
  <si>
    <t>1000000</t>
  </si>
  <si>
    <t>1001199</t>
  </si>
  <si>
    <t>Федеральные целевые программы</t>
  </si>
  <si>
    <t>Реализация мероприятий федеральной целевой программы "Социальное развитие села до 2013 года"</t>
  </si>
  <si>
    <t>3510000</t>
  </si>
  <si>
    <t>3510500</t>
  </si>
  <si>
    <t>Мероприятия в области коммунального хозяйства</t>
  </si>
  <si>
    <t>Поддержка коммунального хозяйства</t>
  </si>
  <si>
    <t>3510600</t>
  </si>
  <si>
    <t>Подготовка объектов коммунального хозяйства к работе в осенне-зимний период</t>
  </si>
  <si>
    <t>Субсидии юридическим лицам (кроме муниципальных учреждений) и физическим лицам - производителям товаров, работ, услуг</t>
  </si>
  <si>
    <t>0920330</t>
  </si>
  <si>
    <t>Закупка товаров, работ, услуг в целях капитального ремонта государственного имущества Республики Башкортостан</t>
  </si>
  <si>
    <t>Укрепление материально-технической базы и выполнение других обязательств в сфере установленных функций</t>
  </si>
  <si>
    <t>Наименование кода вида доходов, подвидов доходов, классификации операций сектора государственного управления, относящихся к доходам бюджета</t>
  </si>
  <si>
    <t>Код главного администратора доходов</t>
  </si>
  <si>
    <t>в рублях</t>
  </si>
  <si>
    <t>Доходы  бюджета муниципального района Мелеузовский район Республики Башкортостан за 2013 год по кодам классификации доходов бюджетов в разрезе главных администраторов доходов</t>
  </si>
  <si>
    <t xml:space="preserve">                                                   А.В. Суботин</t>
  </si>
  <si>
    <t xml:space="preserve">Председатель Совета                                                      </t>
  </si>
  <si>
    <t>Уменьшение прочих остатков денежных средств бюджета муниципального района</t>
  </si>
  <si>
    <t>792 01 05 02 01 05 0000 610</t>
  </si>
  <si>
    <t>Уменьшение остатков средств бюджета</t>
  </si>
  <si>
    <t>792 01 05 00 00 00 0000 600</t>
  </si>
  <si>
    <t>Увеличение прочих остатков средств бюджета муниципального района</t>
  </si>
  <si>
    <t>792 01 05 02 01 05 0000 510</t>
  </si>
  <si>
    <t>Увеличение прочих остатков средств бюджета</t>
  </si>
  <si>
    <t>792 01 05 00 00 00 0000 500</t>
  </si>
  <si>
    <t>Источники внутреннего финансирования дефицитов бюджетов</t>
  </si>
  <si>
    <t>792 01 00 00 00 00 0000 000</t>
  </si>
  <si>
    <t>Всего</t>
  </si>
  <si>
    <t>Наименование кода администратора,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</si>
  <si>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Коды бюджетной классификации Российской Федерации</t>
  </si>
  <si>
    <t>дефицитов бюджетов в разрезе главных администраторов</t>
  </si>
  <si>
    <t xml:space="preserve">по кодам классификации источников финансирования </t>
  </si>
  <si>
    <t xml:space="preserve">Источники финансирования дефицита бюджета муниципального района </t>
  </si>
  <si>
    <t xml:space="preserve">                                                     А.В. Суботин</t>
  </si>
  <si>
    <t>01 05 00 00 00 0000 600</t>
  </si>
  <si>
    <t>01 05 02 01 05 0000 510</t>
  </si>
  <si>
    <t>01 05 00 00 00 0000 500</t>
  </si>
  <si>
    <t>01 00 00 00 00 0000 000</t>
  </si>
  <si>
    <t>Наименование кода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</si>
  <si>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дефицитов бюджетов</t>
  </si>
  <si>
    <t xml:space="preserve">управления, относящихся к источникам финансирования </t>
  </si>
  <si>
    <t xml:space="preserve">дефицитов бюджетов, классификации операций сектора государственного </t>
  </si>
  <si>
    <t xml:space="preserve">по кодам групп, подгрупп, статей, видов источников финансирования </t>
  </si>
  <si>
    <t xml:space="preserve">Доходы бюджета муниципального района Мелеузовский район Республики Башкортостан </t>
  </si>
  <si>
    <t>Мелеузовский район Республики Башкортостан за 2013 год</t>
  </si>
  <si>
    <t xml:space="preserve">Мелеузовский район Республики Башкортостан за 2013 год </t>
  </si>
  <si>
    <t xml:space="preserve">классификации расходов бюджетов за 2013 год </t>
  </si>
  <si>
    <t xml:space="preserve">Распределение дотаций бюджетам поселений из бюджета муниципального района Мелеузовский район Республики Башкортостан за 2013 год </t>
  </si>
  <si>
    <t xml:space="preserve">Сельское поселение Зирганский сельсовет </t>
  </si>
  <si>
    <t xml:space="preserve">Сельское поселение Корнеевский сельсовет </t>
  </si>
  <si>
    <t xml:space="preserve">Сельское поселение Нугушевский сельсовет </t>
  </si>
  <si>
    <t xml:space="preserve">Сельское поселение Первомайский сельсовет </t>
  </si>
  <si>
    <t xml:space="preserve">Сельское поселение Сарышевский сельсовет </t>
  </si>
  <si>
    <t xml:space="preserve">Сельское поселение Шевченковский сельсовет </t>
  </si>
  <si>
    <t>Городское поселение город Мелеуз</t>
  </si>
  <si>
    <t>содержание и ремонт дорог местного значения</t>
  </si>
  <si>
    <t>регистрация и оформление дорог местного значения в собственность поселений</t>
  </si>
  <si>
    <t>озеленение</t>
  </si>
  <si>
    <t>доведение средней заработной платы работников муниципальных учреждений культуры до средней заработной платы в РБ</t>
  </si>
  <si>
    <t xml:space="preserve"> 2 02 01000 00 0000 151</t>
  </si>
  <si>
    <t>Дотации бюджетам субъектов Российской Федерации и муниципальных образований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</si>
  <si>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</si>
  <si>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</si>
  <si>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</si>
  <si>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</si>
  <si>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2 02 02051 05 0000 151</t>
  </si>
  <si>
    <t>Субсидии бюджетам муниципальных районов на реализацию федеральных целевых программ</t>
  </si>
  <si>
    <t xml:space="preserve">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</si>
  <si>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</si>
  <si>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</si>
  <si>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</si>
  <si>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2 02 02088 05 0004 151</t>
  </si>
  <si>
    <t xml:space="preserve"> 2 02 02089 05 0004 151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</si>
  <si>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</si>
  <si>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</si>
  <si>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</si>
  <si>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модернизацию региональных систем дошкольного образования</t>
  </si>
  <si>
    <t xml:space="preserve"> 2 02 02145 05 0000 151</t>
  </si>
  <si>
    <t xml:space="preserve"> 2 02 02204 05 0000 151</t>
  </si>
  <si>
    <t xml:space="preserve"> 2 02 02999 05 7104 151</t>
  </si>
  <si>
    <t xml:space="preserve"> 2 02 02999 05 7105 151</t>
  </si>
  <si>
    <t xml:space="preserve"> 2 02 02999 05 7108 151</t>
  </si>
  <si>
    <t xml:space="preserve"> 2 02 02999 05 7113 151</t>
  </si>
  <si>
    <t xml:space="preserve"> 2 02 02999 05 7116 151</t>
  </si>
  <si>
    <t xml:space="preserve"> 2 02 02999 05 7119 151</t>
  </si>
  <si>
    <t xml:space="preserve"> 2 02 02999 05 7122 151</t>
  </si>
  <si>
    <t>Субсидии на реализацию республиканской адресной программы по проведению капитального ремонта многоквартирных домов</t>
  </si>
  <si>
    <t>Субсидии на софинансирование расходов по подготовке объектов коммунального хозяйства к работе в осенне-зимний период</t>
  </si>
  <si>
    <t>Субсидии на реализацию программ повышения эффективности бюджетных расходов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</si>
  <si>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</si>
  <si>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</si>
  <si>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</si>
  <si>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</si>
  <si>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</si>
  <si>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организационно-правовой формы, на период обучения</t>
  </si>
  <si>
    <t>Пенсии, выплачиваемые организациями сектора государственного управления</t>
  </si>
  <si>
    <t>денежные призы победителям конкурса по благоустройству</t>
  </si>
  <si>
    <t xml:space="preserve"> 2 02 02999 05 7123 151</t>
  </si>
  <si>
    <t>Субсидии на подготовку и переподготовку квалифицированных специалистов для нужд жилищно-коммунального хозяйства</t>
  </si>
  <si>
    <t xml:space="preserve"> 2 02 02999 05 7124 151</t>
  </si>
  <si>
    <t xml:space="preserve"> 2 02 02999 05 7125 151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</si>
  <si>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</si>
  <si>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на софинансирование расходов муниципальных образований, возникающих при доведении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Республики Башкортостан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</si>
  <si>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</t>
  </si>
  <si>
    <t xml:space="preserve"> 2 02 02999 05 0000 151</t>
  </si>
  <si>
    <t>Прочие субсидии бюджетам муниципальных районов</t>
  </si>
  <si>
    <t>Субсидии на софинансирование расходных обязательств</t>
  </si>
  <si>
    <t xml:space="preserve"> 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</si>
  <si>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</si>
  <si>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</si>
  <si>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</si>
  <si>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</si>
  <si>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</si>
  <si>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</si>
  <si>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2 02 04053 05 0000 151</t>
  </si>
  <si>
    <t xml:space="preserve"> 2 02 04999 05 0000 151</t>
  </si>
  <si>
    <t>Прочие межбюджетные трансферты, передаваемые бюджетам муниципальных районов</t>
  </si>
  <si>
    <t xml:space="preserve"> 2 02 04999 05 7301 151</t>
  </si>
  <si>
    <t>Прочие межбюджетные трансферты</t>
  </si>
  <si>
    <t>Прочие межбюджетные трансферты, передаваемые бюджетам на благоустройство территорий населенных пунктов сельских поселений</t>
  </si>
  <si>
    <t xml:space="preserve"> 2 02 04999 05 7503 151</t>
  </si>
  <si>
    <t>Прочие межбюджетные трансферты, передаваемые бюджетам на осуществление дорожной деятельности в границах сельских поселений</t>
  </si>
  <si>
    <t xml:space="preserve"> 2 02 04999 05 7501 151</t>
  </si>
  <si>
    <t>Прочие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</si>
  <si>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выплата денежного поощрения лучшим муниципальным учреждениям культуры и лучшим работникам муниципальных учреждений культуры</t>
  </si>
  <si>
    <t xml:space="preserve"> 2 02 02008 05 0000 151</t>
  </si>
  <si>
    <t xml:space="preserve"> 2 02 02009 05 0000 151</t>
  </si>
  <si>
    <t>Всего дотация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</si>
  <si>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</si>
  <si>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</si>
  <si>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</si>
  <si>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</si>
  <si>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</si>
  <si>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</si>
  <si>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 Нугушевский сельсовет </t>
  </si>
  <si>
    <t>Сельское поселение Первомайский сельсовет</t>
  </si>
  <si>
    <t>Комплексная программа Республики Башкортостан "Энергосбережение и повышение энергетической эффективности на 2010-2014 годы и на период до 2020 года"</t>
  </si>
  <si>
    <t>5220800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</si>
  <si>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</si>
  <si>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</si>
  <si>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0505</t>
  </si>
  <si>
    <t>Другие вопросы в области жилищно-коммунального хозяйства</t>
  </si>
  <si>
    <t>Переподготовка и повышение квалификации кадров</t>
  </si>
  <si>
    <t>4297800</t>
  </si>
  <si>
    <t>1008999</t>
  </si>
  <si>
    <t>4362703</t>
  </si>
  <si>
    <t>Реализация мероприятий федеральной целевой программы развития образования на 2011-2015 годы</t>
  </si>
  <si>
    <t>Капитальный ремонт зданий дошкольных образовательных организаций</t>
  </si>
  <si>
    <t>5210300</t>
  </si>
  <si>
    <t>5210400</t>
  </si>
  <si>
    <t>Софинансирование расходов муниципальных образований, возникающих при доведении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Республики Башкортостан</t>
  </si>
  <si>
    <t>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</si>
  <si>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4362104</t>
  </si>
  <si>
    <t>4362105</t>
  </si>
  <si>
    <t>4362107</t>
  </si>
  <si>
    <t>4362108</t>
  </si>
  <si>
    <t>4362101</t>
  </si>
  <si>
    <t>Приобретение оборудования</t>
  </si>
  <si>
    <t>Развитие школьной инфраструктуры</t>
  </si>
  <si>
    <t>Повышение квалификации, профессиональной переподготовки руководителей общеобразовательных учреждений и учителей</t>
  </si>
  <si>
    <t>Энергосбережение в системе общего образования</t>
  </si>
  <si>
    <t>Обеспечение первоклассников государственных и муниципальных общеобразовательных организаций дополнительным комплектом школьной одежды в виде жилета и жакета</t>
  </si>
  <si>
    <t>4362800</t>
  </si>
  <si>
    <t>Капитальный ремонт и реконструкция общеобразовательных учреждений</t>
  </si>
  <si>
    <t>5200900</t>
  </si>
  <si>
    <t>Ежемесячное денежное вознаграждение за классное руководство</t>
  </si>
  <si>
    <t>5210800</t>
  </si>
  <si>
    <t>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</t>
  </si>
  <si>
    <t>Мероприятия по реализации Программы профилактики правонарушений и борьбы с преступностью в Республике Башкортостан на 2012 год (продлена на 2013 год)</t>
  </si>
  <si>
    <t>5222901</t>
  </si>
  <si>
    <t>4401601</t>
  </si>
  <si>
    <t>4401602</t>
  </si>
  <si>
    <t>4401600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</si>
  <si>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</si>
  <si>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5210700</t>
  </si>
  <si>
    <t>Государственная поддержка муниципальных учреждений культуры, находящихся на территориях сельских поселений, и их работников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</si>
  <si>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</si>
  <si>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</si>
  <si>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1008820</t>
  </si>
  <si>
    <t>Подпрограмма "Обеспечение жильем молодых семей"</t>
  </si>
  <si>
    <t>Федеральная целевая программа "Жилище" на 2011-2015 годы</t>
  </si>
  <si>
    <t>1008800</t>
  </si>
  <si>
    <t>5228800</t>
  </si>
  <si>
    <t>Республиканская программа государственной поддержки молодых семей, нуждающихся в улучшении жилищных условий, на 2011-2015 годы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</si>
  <si>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</si>
  <si>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</si>
  <si>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1402</t>
  </si>
  <si>
    <t>1403</t>
  </si>
  <si>
    <t>Иные дотации</t>
  </si>
  <si>
    <t>512</t>
  </si>
  <si>
    <t>5170205</t>
  </si>
  <si>
    <t>Дотации бюджетам муниципальных образований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</si>
  <si>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</si>
  <si>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Прочие межбюджетные трансферты общего характера</t>
  </si>
  <si>
    <t>5204000</t>
  </si>
  <si>
    <t>( руб.)</t>
  </si>
  <si>
    <t>Исполнение судебных актов, предусматривающих обращение взыскания на средства бюджета муниципального образования по денежным обязательствам казенных учреждений муниципального образования, и мировых соглашений по возмещению вреда, причиненного в результате незаконных действий (бездействия) органов местного самоуправления муниципального образования либо должностных лиц этих органов, а также в результате деятельности казенных учреждений муниципального образования</t>
  </si>
  <si>
    <t>Всего, в том числе за счет средств:</t>
  </si>
  <si>
    <t>Фонда содействия реформированию ЖКХ</t>
  </si>
  <si>
    <t>переселение граждан из аварийного жилищного фонда</t>
  </si>
  <si>
    <t>проведение капитального ремонта муниципальных учреждений культуры</t>
  </si>
  <si>
    <t>благоустройство территорий сельских поселений</t>
  </si>
  <si>
    <t>оплата коммунальных услуг</t>
  </si>
  <si>
    <t>проведение капитального ремонта многоквартирных домов</t>
  </si>
  <si>
    <t>замена и модернизация лифтов, отработавших нормативный срок службы</t>
  </si>
  <si>
    <t>приобретение служебных легковых автомобилей</t>
  </si>
  <si>
    <t xml:space="preserve">Сельское поселение Араслановский сельсовет </t>
  </si>
  <si>
    <t xml:space="preserve">Сельское поселение Воскресенский сельсовет </t>
  </si>
  <si>
    <t xml:space="preserve">Сельское поселение Денисовский сельсовет </t>
  </si>
  <si>
    <t xml:space="preserve">Сельское поселение Иштугановский сельсовет </t>
  </si>
  <si>
    <t>792 2 02 01003 05 0000 151</t>
  </si>
  <si>
    <t>1 05 02020 02 0000 110</t>
  </si>
  <si>
    <t>Субсидии бюджетам бюджетной системы Российской Федерации (межбюджетные субсидии)</t>
  </si>
  <si>
    <t>706 2 02 00000 00 0000 000</t>
  </si>
  <si>
    <t>706 2 00 00000 00 0000 000</t>
  </si>
  <si>
    <t>706 2 02 02000 00 0000 000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</si>
  <si>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</si>
  <si>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</si>
  <si>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706 2 02 02008 00 0000 000</t>
  </si>
  <si>
    <t>706 2 02 02008 05 0000 151</t>
  </si>
  <si>
    <t>706 2 02 02009 00 0000 000</t>
  </si>
  <si>
    <t>706 2 02 02009 05 0000 151</t>
  </si>
  <si>
    <t>706 2 02 02041 00 0000 151</t>
  </si>
  <si>
    <t>706 2 02 02041 05 0000 151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</si>
  <si>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</si>
  <si>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706 2 02 02077 00 0000 151</t>
  </si>
  <si>
    <t>706 2 02 02077 05 0000 151</t>
  </si>
  <si>
    <t xml:space="preserve">706 2 02 02085 00 0000 151 </t>
  </si>
  <si>
    <t>706 2 02 02085 05 0000 151</t>
  </si>
  <si>
    <t>706 2 02 02088 00 0000 151</t>
  </si>
  <si>
    <t>706 2 02 02088 05 0000 151</t>
  </si>
  <si>
    <t>706 2 02 02999 00 0000 151</t>
  </si>
  <si>
    <t>706 2 02 02999 05 0000 151</t>
  </si>
  <si>
    <t>706 2 02 02089 05 0000 151</t>
  </si>
  <si>
    <t>706 2 02 02089 00 0000 151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</si>
  <si>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</si>
  <si>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</si>
  <si>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</si>
  <si>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</si>
  <si>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Прочие субсидии</t>
  </si>
  <si>
    <t>706 2 02 03024 00 0000 151</t>
  </si>
  <si>
    <t>706 2 02 03000 00 0000 151</t>
  </si>
  <si>
    <t xml:space="preserve">706 2 02 03024 05 0000 151                                       </t>
  </si>
  <si>
    <t>706 2 02 03119 00 0000 151</t>
  </si>
  <si>
    <t>706 2 02 03119 05 0000 151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</si>
  <si>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</si>
  <si>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</si>
  <si>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706 2 02 04014 00 0000 151 </t>
  </si>
  <si>
    <t>706 2 02 04000 00 0000 151</t>
  </si>
  <si>
    <t>706 2 02 04014 05 0000 151</t>
  </si>
  <si>
    <t>706 2 02 04052 00 0000 151</t>
  </si>
  <si>
    <t>706 2 02 04052 05 0000 151</t>
  </si>
  <si>
    <t>706 2 02 04053 00 0000 151</t>
  </si>
  <si>
    <t>706 2 02 04053 05 0000 151</t>
  </si>
  <si>
    <t>706 202 04999 00 0000 151</t>
  </si>
  <si>
    <t>706 202 04999 05 0000 151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</si>
  <si>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</si>
  <si>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</si>
  <si>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</si>
  <si>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</si>
  <si>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756 218 05020 05 0000 180</t>
  </si>
  <si>
    <t>756 202 04025 05 0000 151</t>
  </si>
  <si>
    <t>756 202 04025 00 0000 000</t>
  </si>
  <si>
    <t>756 202 04000 00 0000 000</t>
  </si>
  <si>
    <t>756 202 00000 00 0000 000</t>
  </si>
  <si>
    <t>756 200 00000 00 0000 000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</si>
  <si>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</si>
  <si>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756 218 00000 00 0000 000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</si>
  <si>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</si>
  <si>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муниципальных районов от возврата организациями остатков субсидий прошлых лет</t>
  </si>
  <si>
    <t>756 218 05000 05 0000 000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</si>
  <si>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муниципальных районов от возврата автономными учреждениями остатков субсидий прошлых лет</t>
  </si>
  <si>
    <t>756 218 05020 05 0000 000</t>
  </si>
  <si>
    <t>775 202 00000 00 0000 000</t>
  </si>
  <si>
    <t>775 202 02000 00 0000 000</t>
  </si>
  <si>
    <t>775 218 00000 00 0000 000</t>
  </si>
  <si>
    <t>775 202 03000 00 0000 000</t>
  </si>
  <si>
    <t>775 202 04000 00 0000 000</t>
  </si>
  <si>
    <t>775 202 02051 00 0000 000</t>
  </si>
  <si>
    <t>775 202 02051 05 0000 151</t>
  </si>
  <si>
    <t>775 202 02145 00 0000 000</t>
  </si>
  <si>
    <t>775 202 02145 05 0000 151</t>
  </si>
  <si>
    <t>775 202 02204 00 0000 000</t>
  </si>
  <si>
    <t>775 202 02204 05 0000 151</t>
  </si>
  <si>
    <t>775 202 02999 05 0000 151</t>
  </si>
  <si>
    <t>775 202 02999 00 0000 000</t>
  </si>
  <si>
    <t>775 202 03021 00 0000 000</t>
  </si>
  <si>
    <t>775 202 03021 05 0000 151</t>
  </si>
  <si>
    <t>775 202 03024 00 0000 000</t>
  </si>
  <si>
    <t>775 202 03024 05 0000 151</t>
  </si>
  <si>
    <t>775 202 03027 05 0000 151</t>
  </si>
  <si>
    <t>775 202 03027 00 0000 000</t>
  </si>
  <si>
    <t>775 202 03029 00 0000 000</t>
  </si>
  <si>
    <t>775 202 03029 05 0000 151</t>
  </si>
  <si>
    <t>775 202 03078 00 0000 000</t>
  </si>
  <si>
    <t>775 202 03078 05 0000 151</t>
  </si>
  <si>
    <t>775 202 04999 00 0000 000</t>
  </si>
  <si>
    <t>775 202 04999 05 0000 000</t>
  </si>
  <si>
    <t>775 218 05000 05 0000 000</t>
  </si>
  <si>
    <t>775 218 05010 05 0000 180</t>
  </si>
  <si>
    <t>775 218 05020 05 0000 180</t>
  </si>
  <si>
    <t>775 100 00000 00 0000 000</t>
  </si>
  <si>
    <t>775 117 00000 00 0000 000</t>
  </si>
  <si>
    <t>775 117 05000 00 0000 000</t>
  </si>
  <si>
    <t>775 117 05050 05 0000 180</t>
  </si>
  <si>
    <t>775 200 00000 00 0000 000</t>
  </si>
  <si>
    <t>Прочие неналоговые доходы</t>
  </si>
  <si>
    <t>Субсидии бюджетам на реализацию федеральных целевых программ</t>
  </si>
  <si>
    <t>Субсидии бюджетам на модернизацию региональных систем общего образования</t>
  </si>
  <si>
    <t>Субсидии бюджетам на модернизацию региональных систем дошкольного образования</t>
  </si>
  <si>
    <t>775 202 03020 00 0000 000</t>
  </si>
  <si>
    <t>775 202 03020 05 0000 151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</si>
  <si>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</si>
  <si>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</si>
  <si>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</si>
  <si>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</si>
  <si>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</si>
  <si>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</si>
  <si>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Субвенции бюджетам на модернизацию региональных систем общего образования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</si>
  <si>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поселений; Доходы бюджетов муниципальных районов от возврата бюджетными учреждениями остатков субсидий прошлых лет</t>
  </si>
  <si>
    <t>792 2 02 03024 05 7201 151</t>
  </si>
  <si>
    <t>Субвенции бюджетам муниципальных районов на выплату дотаций бюджетам поселений</t>
  </si>
  <si>
    <t xml:space="preserve">                                                                                                                                              № ____ от _____________ 2014 года</t>
  </si>
  <si>
    <t xml:space="preserve">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</si>
  <si>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</si>
  <si>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</si>
  <si>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муниципального района </t>
  </si>
  <si>
    <t xml:space="preserve">                                                                                                                                              Мелеузовский район</t>
  </si>
  <si>
    <t xml:space="preserve">                                                                                                                                    № ____ от ______________ 2014 года</t>
  </si>
  <si>
    <t xml:space="preserve">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</si>
  <si>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Мелеузовский район </t>
  </si>
  <si>
    <t xml:space="preserve">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</si>
  <si>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</si>
  <si>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</si>
  <si>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№ ___ от _____________ 2014 года</t>
  </si>
  <si>
    <t xml:space="preserve">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</si>
  <si>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Мелеузовский район </t>
  </si>
  <si>
    <t xml:space="preserve">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</si>
  <si>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</si>
  <si>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Приложение № 6</t>
  </si>
  <si>
    <t>1 05 03020 01 0000 110</t>
  </si>
  <si>
    <t>1 09 00000 00 0000 110</t>
  </si>
  <si>
    <t>1 09 07013 05 0000 110</t>
  </si>
  <si>
    <t>1 09 07033 05 0000 110</t>
  </si>
  <si>
    <t>1 11 03000 00 0000 110</t>
  </si>
  <si>
    <t>1 11 03050 05 0000 110</t>
  </si>
  <si>
    <t>1 12 01070 01 0000 120</t>
  </si>
  <si>
    <t>1 16 35030 05 0000 140</t>
  </si>
  <si>
    <t>1 16 41000 01 0000 140</t>
  </si>
  <si>
    <t xml:space="preserve">1 16 45000 01 0000 140 </t>
  </si>
  <si>
    <t>ЗАДОЛЖЕННОСТЬ И ПЕРЕРАСЧЕТЫ ПО ОТМЕНЕННЫМ НАЛОГАМ, СБОРАМ И ИНЫМ ОБЯЗАТЕЛЬНЫМ ПЛАТЕЖАМ</t>
  </si>
  <si>
    <t>1 09 07053 05 0000 110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</si>
  <si>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</si>
  <si>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нарушение законодательства Российской Федерации об электроэнергетике</t>
  </si>
  <si>
    <t xml:space="preserve"> 2 18 00000 00 0000 180</t>
  </si>
  <si>
    <t xml:space="preserve"> 2 19 00000 00 0000 151</t>
  </si>
  <si>
    <t xml:space="preserve"> 2 18 05000 05 0000 180</t>
  </si>
  <si>
    <t xml:space="preserve"> 2 18 05010 05 0000 180</t>
  </si>
  <si>
    <t xml:space="preserve"> 2 18 05020 05 0000 180</t>
  </si>
  <si>
    <t xml:space="preserve"> 2 18 05030 05 0000 180</t>
  </si>
  <si>
    <t xml:space="preserve">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</si>
  <si>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</si>
  <si>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№     от     _________ 2014 года</t>
  </si>
  <si>
    <t xml:space="preserve">                                                                                                                                         Мелеузовский район</t>
  </si>
  <si>
    <t xml:space="preserve">                                                                                                                                         муниципального района </t>
  </si>
  <si>
    <t xml:space="preserve">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</si>
  <si>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№    от                      2014 года</t>
  </si>
  <si>
    <t xml:space="preserve">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</si>
  <si>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Мелеузовский район</t>
  </si>
  <si>
    <t xml:space="preserve">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</si>
  <si>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</si>
  <si>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Приложение № 3</t>
  </si>
  <si>
    <t>048 1 12 01070 01 0000 120</t>
  </si>
  <si>
    <t>048 1 16 25010 01 0000 140</t>
  </si>
  <si>
    <t>182 1 07 01000 01 0000 110</t>
  </si>
  <si>
    <t>182 1 07 00000 00 0000 000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</si>
  <si>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</si>
  <si>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</si>
  <si>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</si>
  <si>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>182 1 05 03000 01 0000 110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</si>
  <si>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</si>
  <si>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</si>
  <si>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182 1 05 02010 02 0000 110</t>
  </si>
  <si>
    <t>182 1 05 02000 02 0000 110</t>
  </si>
  <si>
    <t>182 1 05 01050 01 0000 110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</si>
  <si>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</si>
  <si>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182 1 05 01042 02 0000 110</t>
  </si>
  <si>
    <t>182 1 05 01041 02 0000 110</t>
  </si>
  <si>
    <t>182 1 05 01040 00 0000 110</t>
  </si>
  <si>
    <t>182 1 05 01022 01 0000 110</t>
  </si>
  <si>
    <t>182 1 05 01021 01 0000 110</t>
  </si>
  <si>
    <t>182 1 05 01020 01 0000 110</t>
  </si>
  <si>
    <t>182 1 05 01012 01 0000 110</t>
  </si>
  <si>
    <t>182 1 05 01011 01 0000 110</t>
  </si>
  <si>
    <t>182 1 05 01010 01 0000 110</t>
  </si>
  <si>
    <t>182 1 05 01000 00 0000 110</t>
  </si>
  <si>
    <t>182 1 05 00000 00 0000 000</t>
  </si>
  <si>
    <t>182 1 01 02040 01 0000 110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</si>
  <si>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</si>
  <si>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</si>
  <si>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182 1 01 02020 01 0000 110</t>
  </si>
  <si>
    <t>182 1 01 02010 01 0000 110</t>
  </si>
  <si>
    <t>182 1 01 02000 01 0000 110</t>
  </si>
  <si>
    <t>182 1 01 00000 00 0000 000</t>
  </si>
  <si>
    <t>182 1 00 00000 00 0000 000</t>
  </si>
  <si>
    <t>Межрайонная инспекция Федеральной налоговой службы № 38 по Республике Башкортостан</t>
  </si>
  <si>
    <t>177 1 16 90050 05 0000 140</t>
  </si>
  <si>
    <t>177 1 16 00000 00 0000 000</t>
  </si>
  <si>
    <t>177 1 00 00000 00 0000 000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</si>
  <si>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</si>
  <si>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161 1 16 33050 05 0000 140</t>
  </si>
  <si>
    <t>161 1 16 00000 00 0000 000</t>
  </si>
  <si>
    <t>161 1 00 00000 00 0000 000</t>
  </si>
  <si>
    <t>Управление Федеральной антимономольной службы по Республике Башкортостан</t>
  </si>
  <si>
    <t>106 1 16 90050 05 0000 140</t>
  </si>
  <si>
    <t>106 1 16 25050 01 0000 140</t>
  </si>
  <si>
    <t>106 1 16 00000 00 0000 000</t>
  </si>
  <si>
    <t>106 1 00 00000 00 0000 000</t>
  </si>
  <si>
    <t>Управление государственнного автодорожного надзора по Республике Башкортостан Федеральной службы по надзору в сфере транспорта</t>
  </si>
  <si>
    <t>081 1 16 90050 05 0000 140</t>
  </si>
  <si>
    <t>081 1 16 25060 01 0000 140</t>
  </si>
  <si>
    <t>081 1 16 00000 00 0000 000</t>
  </si>
  <si>
    <t>081 1 00 00000 00 0000 000</t>
  </si>
  <si>
    <t>Управление Федеральной службы по ветеринарному и фитосанитарному надзору по Республике Башкортостан</t>
  </si>
  <si>
    <t>081</t>
  </si>
  <si>
    <t>076 1 16 25030 01 0000 140</t>
  </si>
  <si>
    <t>076 1 16 00000 00 0000 000</t>
  </si>
  <si>
    <t>076 1 00 00000 00 0000 000</t>
  </si>
  <si>
    <t>Средневолжское территориальное управление Государственного комитета Российской Федерации по рыболовству</t>
  </si>
  <si>
    <t>076</t>
  </si>
  <si>
    <t>048 1 16 25060 01 0000 140</t>
  </si>
  <si>
    <t>048 1 16 25050 01 0000 140</t>
  </si>
  <si>
    <t>048 1 16 25020 01 0000 140</t>
  </si>
  <si>
    <t>048 1 16 00000 00 0000 000</t>
  </si>
  <si>
    <t>048 1 12 01050 01 0000 120</t>
  </si>
  <si>
    <t>048 1 12 01040 01 0000 120</t>
  </si>
  <si>
    <t>Плата за выбросы загрязняющих веществ в водные объекты</t>
  </si>
  <si>
    <t>048 1 12 01030 01 0000 120</t>
  </si>
  <si>
    <t>048 1 12 01020 01 0000 120</t>
  </si>
  <si>
    <t>048 1 12 01010 01 0000 120</t>
  </si>
  <si>
    <t>048 1 12 01000 01 0000 120</t>
  </si>
  <si>
    <t>048 1 12 00000 00 0000 000</t>
  </si>
  <si>
    <t>048 1 00 00000 00 0000 000</t>
  </si>
  <si>
    <t>Управление Федеральной службы по надзору в сфере природопользования по Республике Башкортостан</t>
  </si>
  <si>
    <t>048</t>
  </si>
  <si>
    <t>ДОХОДЫ, всего</t>
  </si>
  <si>
    <t>Кассовое исполнение</t>
  </si>
  <si>
    <t>Плата за сбросы загрязняющих веществ в водные объекты</t>
  </si>
  <si>
    <t>1 16 25010 01 0000 140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</si>
  <si>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</si>
  <si>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</si>
  <si>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</si>
  <si>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1 16 30030 01 0000 140</t>
  </si>
  <si>
    <t>Прочие денежные взыскания (штрафы) за 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</si>
  <si>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</si>
  <si>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</si>
  <si>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2 02 04999 05 7502 151</t>
  </si>
  <si>
    <t xml:space="preserve">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</si>
  <si>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</si>
  <si>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</si>
  <si>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</si>
  <si>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на модернизацию региональных систем общего образования</t>
  </si>
  <si>
    <t>5210203</t>
  </si>
  <si>
    <t>Наименование муниципальных образований</t>
  </si>
  <si>
    <t>РзПр</t>
  </si>
  <si>
    <t>Цс</t>
  </si>
  <si>
    <t>Вр</t>
  </si>
  <si>
    <t xml:space="preserve">по разделам, подразделам, целевым статьям и видам расходов 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</si>
  <si>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</si>
  <si>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</si>
  <si>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</si>
  <si>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</si>
  <si>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</si>
  <si>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4219901</t>
  </si>
  <si>
    <t>5201313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</si>
  <si>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</si>
  <si>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</si>
  <si>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</si>
  <si>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</si>
  <si>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</si>
  <si>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</si>
  <si>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4310000</t>
  </si>
  <si>
    <t>4320000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</si>
  <si>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</si>
  <si>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</si>
  <si>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</si>
  <si>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</si>
  <si>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</si>
  <si>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</si>
  <si>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Физкультурно-оздоровительная работа и спортивные мероприятия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</si>
  <si>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</si>
  <si>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</si>
  <si>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</si>
  <si>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</si>
  <si>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</si>
  <si>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</si>
  <si>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</si>
  <si>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</si>
  <si>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</si>
  <si>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</si>
  <si>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</si>
  <si>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</si>
  <si>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</si>
  <si>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</si>
  <si>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5210204</t>
  </si>
  <si>
    <t>Субвенции на образование и обеспечение деятельности комиссий по делам несовершеннолетних и защите их прав</t>
  </si>
  <si>
    <t>5210205</t>
  </si>
  <si>
    <t>5210206</t>
  </si>
  <si>
    <t>4362103</t>
  </si>
  <si>
    <t>Пополнение фондов школьных библиотек</t>
  </si>
  <si>
    <t>321</t>
  </si>
  <si>
    <t>Пособия и компенсации гражданам и иные социальные выплаты, кроме публичных нормативных обязательств</t>
  </si>
  <si>
    <t>1030000</t>
  </si>
  <si>
    <t>Бюджетные инвестиции в объекты капитального строительства</t>
  </si>
  <si>
    <t>1030002</t>
  </si>
  <si>
    <t>Бюджетные инвестиции в объекты капитального строительства собственности муниципальных образований</t>
  </si>
  <si>
    <t>А.В. Суботин</t>
  </si>
  <si>
    <t>Председатель Совета                                                                  А.В. Суботин</t>
  </si>
  <si>
    <t>1 05 01040 02 0000 110</t>
  </si>
  <si>
    <t>1 05 01041 02 0000 110</t>
  </si>
  <si>
    <t>1 05 01050 01 0000 110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</si>
  <si>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</si>
  <si>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</si>
  <si>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112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</si>
  <si>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</si>
  <si>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</si>
  <si>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</si>
  <si>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ГОСУДАРСТВЕННАЯ ПОШЛИНА, СБОРЫ</t>
  </si>
  <si>
    <t>4319900</t>
  </si>
  <si>
    <t>Мероприятия в области социальной политики</t>
  </si>
  <si>
    <t>1 01 02000 01 0000 110</t>
  </si>
  <si>
    <t>1 05 02000 02 0000 110</t>
  </si>
  <si>
    <t>Единый сельскохозяйственный налог</t>
  </si>
  <si>
    <t>1 08 03010 01 0000 110</t>
  </si>
  <si>
    <t xml:space="preserve">Сельское поселение Абитовский сельсовет </t>
  </si>
  <si>
    <t>СОВЕТ МУНИЦИПАЛЬНОГО РАЙОНА МЕЛЕУЗОВСКИЙ РАЙОН РЕСПУБЛИКИ БАШКОРТОСТАН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</si>
  <si>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</si>
  <si>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5058570</t>
  </si>
  <si>
    <t xml:space="preserve">Сельское поселение Александровский сельсовет 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</si>
  <si>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</si>
  <si>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Сельское поселение Аптраковский сельсовет </t>
  </si>
  <si>
    <t>4820000</t>
  </si>
  <si>
    <t xml:space="preserve">Сельское поселение Нордовский сельсовет </t>
  </si>
  <si>
    <t xml:space="preserve">Сельское поселение Партизанский сельсовет </t>
  </si>
  <si>
    <t>1 01 02030 01 0000 110</t>
  </si>
  <si>
    <t>1 11 05035 05 0000 120</t>
  </si>
  <si>
    <t>1 11 07015 05 0000 120</t>
  </si>
  <si>
    <t>1 14 06013 10 0000 430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</si>
  <si>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</si>
  <si>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</si>
  <si>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5201311</t>
  </si>
  <si>
    <t>5201312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</si>
  <si>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</si>
  <si>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</si>
  <si>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</si>
  <si>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</si>
  <si>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</si>
  <si>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</si>
  <si>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Субвенции на организацию и осуществление деятельности по опеке и попечительству</t>
  </si>
  <si>
    <t>1 16 06000 01 0000 140</t>
  </si>
  <si>
    <t>1 16 25030 01 0000 140</t>
  </si>
  <si>
    <t>5058543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</si>
  <si>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</si>
  <si>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</si>
  <si>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</si>
  <si>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</si>
  <si>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511</t>
  </si>
  <si>
    <t>Муниципальное казенное учреждение Централизованная бухгалтерия учреждений культуры, спорта и молодежной политики муниципального района Мелеузовский район Республики Башкортостан</t>
  </si>
  <si>
    <t>Отдел образования Администрации муниципального района Мелеузовский район Республики Башкортостан</t>
  </si>
  <si>
    <t xml:space="preserve">за 2013 год по кодам видов доходов, подвидов доходов, классификации операций сектора </t>
  </si>
  <si>
    <t>государственного управления, относящихся к доходам бюджета муниципального района</t>
  </si>
  <si>
    <t xml:space="preserve">                                                                                                                                                            №    от                     2014 года</t>
  </si>
  <si>
    <t xml:space="preserve">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</si>
  <si>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Мелеузовский район</t>
  </si>
  <si>
    <t xml:space="preserve">                                                                                                                                                            муниципального района </t>
  </si>
  <si>
    <t xml:space="preserve">               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</si>
  <si>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               Приложение № 4</t>
  </si>
  <si>
    <t>Сумма, тыс. рублей</t>
  </si>
  <si>
    <t xml:space="preserve">Председатель  Совета                                                                              А.В. Суботин                   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</si>
  <si>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за 2013 год</t>
  </si>
  <si>
    <t xml:space="preserve">                                                                                                                                             №    от                         2014 года</t>
  </si>
  <si>
    <t xml:space="preserve">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</si>
  <si>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№ ____ от  _________2014 года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</si>
  <si>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</si>
  <si>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</si>
  <si>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</si>
  <si>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</si>
  <si>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Мелеузовский район</t>
  </si>
  <si>
    <t>Поощрение лучшего сельского поселения в номинации "Трезвое село"</t>
  </si>
  <si>
    <t>Дотация в том числе:</t>
  </si>
  <si>
    <t>на выравнивание бюджетной обеспеченности</t>
  </si>
  <si>
    <t xml:space="preserve">на поддержку мер по обеспечению сбалансированности </t>
  </si>
  <si>
    <t>Распределение иных межбюджетных трансфертов бюджетам поселений из бюджета муниципального района по главному администратору дохода бюджета - Администрация муниципального района Мелеузовский район Республики Башкортостан за 2013 год (руб.)</t>
  </si>
  <si>
    <t>Наименование муниципального образования</t>
  </si>
  <si>
    <t xml:space="preserve">                                                                                                                                          муниципального района Мелеузовский </t>
  </si>
  <si>
    <t xml:space="preserve">                                                                                                                                          район Республики Башкортостан</t>
  </si>
  <si>
    <t xml:space="preserve">                                                                                                                                          №    от                    2014 года</t>
  </si>
  <si>
    <t>Бюджет муниципального района</t>
  </si>
  <si>
    <t>Распределение иных межбюджетных трансфертов бюджетам поселений из бюджета муниципального района за счет средств федерального бюджета по главному администратору дохода бюджета - Финансовое управление администрации муниципального района Мелеузовский район Республики Башкортостан за 2013 год (руб.)</t>
  </si>
  <si>
    <t>Распределение иных межбюджетных трансфертов бюджетам поселений из бюджета муниципального района за счет средств бюджета Республики Башкортостан по главному администратору дохода бюджета - Финансовое управление администрации муниципального района Мелеузовский район Республики Башкортостан за 2013 год</t>
  </si>
  <si>
    <t>Распределение иных межбюджетных трансфертов бюджетам поселений из бюджета муниципального района по главному администратору дохода бюджета - Финансовое управление администрации муниципального района Мелеузовский район Республики Башкортостан за 2013 год</t>
  </si>
  <si>
    <t>Председатель  Совета                                                                                      А.В. Суботин</t>
  </si>
  <si>
    <t xml:space="preserve">                                                                                                                                                       № ____ от  _________2014 года</t>
  </si>
  <si>
    <t xml:space="preserve">          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</si>
  <si>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</si>
  <si>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  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</si>
  <si>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</si>
  <si>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>Председатель  Совета                                                                            А.В.Суботин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</si>
  <si>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муниципального района Мелеузовский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</si>
  <si>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район Республики Башкортостан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</si>
  <si>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№    от                    2014 года</t>
  </si>
  <si>
    <t>Председатель  Совета                                                                                  А.В. Суботин</t>
  </si>
  <si>
    <t xml:space="preserve">                                                                                                                                                                                                      муниципального района Мелеузовский </t>
  </si>
  <si>
    <t xml:space="preserve">                                                                                                                                                                                                      район Республики Башкортостан</t>
  </si>
  <si>
    <t xml:space="preserve">                                                                                                                                                                                                      №    от                    2014 года</t>
  </si>
  <si>
    <t xml:space="preserve">                                                                                                                                          Приложение № 9 к решению Совета </t>
  </si>
  <si>
    <t xml:space="preserve">                                                                                                                                                       Приложение № 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</si>
  <si>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11 к решению Совета </t>
  </si>
  <si>
    <t xml:space="preserve">                                                                                                                                                                                                      Приложение № 12 к решению Совета </t>
  </si>
  <si>
    <t>Бюджет Республики Башкортостан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</si>
</sst>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4" fontId="9" fillId="0" borderId="0" xfId="0" applyNumberFormat="1" applyFont="1" applyFill="1" applyAlignment="1">
      <alignment horizontal="right" vertical="top" wrapText="1"/>
    </xf>
    <xf numFmtId="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17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0" fontId="9" fillId="0" borderId="19" xfId="0" applyNumberFormat="1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9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top" wrapText="1"/>
    </xf>
    <xf numFmtId="1" fontId="9" fillId="0" borderId="21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" fontId="10" fillId="0" borderId="2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4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4" fontId="14" fillId="0" borderId="23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9" fillId="0" borderId="22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4" fontId="9" fillId="0" borderId="23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" fontId="14" fillId="0" borderId="23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4" fontId="9" fillId="0" borderId="2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center" vertical="top" wrapText="1"/>
    </xf>
    <xf numFmtId="4" fontId="10" fillId="0" borderId="25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49" fontId="15" fillId="0" borderId="23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right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49" fontId="10" fillId="0" borderId="2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2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center" vertical="top" wrapText="1"/>
    </xf>
    <xf numFmtId="4" fontId="10" fillId="0" borderId="25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4" fontId="9" fillId="0" borderId="2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49" fontId="9" fillId="0" borderId="29" xfId="0" applyNumberFormat="1" applyFont="1" applyFill="1" applyBorder="1" applyAlignment="1">
      <alignment horizontal="center" vertical="top" wrapText="1"/>
    </xf>
    <xf numFmtId="176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vertical="top" wrapText="1"/>
    </xf>
    <xf numFmtId="49" fontId="10" fillId="0" borderId="30" xfId="0" applyNumberFormat="1" applyFont="1" applyFill="1" applyBorder="1" applyAlignment="1">
      <alignment horizontal="center" vertical="top" wrapText="1"/>
    </xf>
    <xf numFmtId="49" fontId="9" fillId="0" borderId="29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14" fillId="0" borderId="29" xfId="0" applyNumberFormat="1" applyFont="1" applyFill="1" applyBorder="1" applyAlignment="1">
      <alignment horizontal="center" vertical="top" wrapText="1"/>
    </xf>
    <xf numFmtId="1" fontId="9" fillId="0" borderId="29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176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6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8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wrapText="1"/>
    </xf>
    <xf numFmtId="183" fontId="15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vertical="top" wrapText="1"/>
    </xf>
    <xf numFmtId="2" fontId="6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9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 horizontal="center" vertical="top" wrapText="1"/>
    </xf>
    <xf numFmtId="2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horizontal="righ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9" fillId="33" borderId="0" xfId="0" applyFont="1" applyFill="1" applyAlignment="1">
      <alignment vertical="top" wrapText="1"/>
    </xf>
    <xf numFmtId="0" fontId="13" fillId="33" borderId="0" xfId="0" applyFont="1" applyFill="1" applyAlignment="1">
      <alignment vertical="top"/>
    </xf>
    <xf numFmtId="0" fontId="10" fillId="33" borderId="27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1"/>
  <sheetViews>
    <sheetView zoomScalePageLayoutView="0" workbookViewId="0" topLeftCell="A1">
      <selection activeCell="B169" sqref="B169"/>
    </sheetView>
  </sheetViews>
  <sheetFormatPr defaultColWidth="9.00390625" defaultRowHeight="12.75"/>
  <cols>
    <col min="1" max="1" width="30.00390625" style="17" customWidth="1"/>
    <col min="2" max="2" width="70.375" style="17" customWidth="1"/>
    <col min="3" max="3" width="17.125" style="18" customWidth="1"/>
    <col min="4" max="16384" width="9.125" style="17" customWidth="1"/>
  </cols>
  <sheetData>
    <row r="1" spans="1:3" ht="15.75">
      <c r="A1" s="244" t="s">
        <v>1011</v>
      </c>
      <c r="B1" s="244"/>
      <c r="C1" s="244"/>
    </row>
    <row r="2" spans="1:3" ht="15.75" customHeight="1">
      <c r="A2" s="244" t="s">
        <v>1012</v>
      </c>
      <c r="B2" s="244"/>
      <c r="C2" s="244"/>
    </row>
    <row r="3" spans="1:3" ht="15.75" customHeight="1">
      <c r="A3" s="244" t="s">
        <v>1013</v>
      </c>
      <c r="B3" s="244"/>
      <c r="C3" s="244"/>
    </row>
    <row r="4" spans="1:3" ht="15.75" customHeight="1">
      <c r="A4" s="244" t="s">
        <v>1014</v>
      </c>
      <c r="B4" s="244"/>
      <c r="C4" s="244"/>
    </row>
    <row r="5" spans="1:3" ht="15.75" customHeight="1">
      <c r="A5" s="244" t="s">
        <v>1010</v>
      </c>
      <c r="B5" s="244"/>
      <c r="C5" s="244"/>
    </row>
    <row r="6" spans="1:3" ht="15.75" customHeight="1">
      <c r="A6" s="244" t="s">
        <v>1009</v>
      </c>
      <c r="B6" s="244"/>
      <c r="C6" s="244"/>
    </row>
    <row r="8" spans="1:3" ht="38.25" customHeight="1">
      <c r="A8" s="243" t="s">
        <v>701</v>
      </c>
      <c r="B8" s="243"/>
      <c r="C8" s="243"/>
    </row>
    <row r="9" ht="16.5" thickBot="1">
      <c r="C9" s="18" t="s">
        <v>511</v>
      </c>
    </row>
    <row r="10" spans="1:3" ht="47.25">
      <c r="A10" s="41" t="s">
        <v>699</v>
      </c>
      <c r="B10" s="40" t="s">
        <v>698</v>
      </c>
      <c r="C10" s="39" t="s">
        <v>1133</v>
      </c>
    </row>
    <row r="11" spans="1:3" ht="15.75">
      <c r="A11" s="38"/>
      <c r="B11" s="27" t="s">
        <v>1132</v>
      </c>
      <c r="C11" s="25">
        <f>C12+C27+C31+C36+C41+C45+C49+C91+C98+C103+C112+C117+C158+C168+C204+C281+C285+C289+C293+C313+C317</f>
        <v>1337063364.2999997</v>
      </c>
    </row>
    <row r="12" spans="1:3" ht="31.5">
      <c r="A12" s="26" t="s">
        <v>1131</v>
      </c>
      <c r="B12" s="27" t="s">
        <v>1130</v>
      </c>
      <c r="C12" s="25">
        <f>C13</f>
        <v>13500809.34</v>
      </c>
    </row>
    <row r="13" spans="1:3" ht="15.75">
      <c r="A13" s="23" t="s">
        <v>1129</v>
      </c>
      <c r="B13" s="23" t="s">
        <v>115</v>
      </c>
      <c r="C13" s="22">
        <f>C14+C22</f>
        <v>13500809.34</v>
      </c>
    </row>
    <row r="14" spans="1:3" ht="15.75">
      <c r="A14" s="23" t="s">
        <v>1128</v>
      </c>
      <c r="B14" s="23" t="s">
        <v>1242</v>
      </c>
      <c r="C14" s="22">
        <f>C15</f>
        <v>13411809.34</v>
      </c>
    </row>
    <row r="15" spans="1:3" ht="15.75">
      <c r="A15" s="23" t="s">
        <v>1127</v>
      </c>
      <c r="B15" s="23" t="s">
        <v>1244</v>
      </c>
      <c r="C15" s="22">
        <f>C16+C17+C18+C19+C20+C21</f>
        <v>13411809.34</v>
      </c>
    </row>
    <row r="16" spans="1:3" ht="31.5">
      <c r="A16" s="23" t="s">
        <v>1126</v>
      </c>
      <c r="B16" s="23" t="s">
        <v>433</v>
      </c>
      <c r="C16" s="24">
        <v>389159.72</v>
      </c>
    </row>
    <row r="17" spans="1:3" ht="31.5">
      <c r="A17" s="23" t="s">
        <v>1125</v>
      </c>
      <c r="B17" s="23" t="s">
        <v>434</v>
      </c>
      <c r="C17" s="24">
        <v>78117.77</v>
      </c>
    </row>
    <row r="18" spans="1:3" ht="15.75">
      <c r="A18" s="23" t="s">
        <v>1124</v>
      </c>
      <c r="B18" s="23" t="s">
        <v>1123</v>
      </c>
      <c r="C18" s="24">
        <v>1241966.67</v>
      </c>
    </row>
    <row r="19" spans="1:3" ht="15.75">
      <c r="A19" s="23" t="s">
        <v>1122</v>
      </c>
      <c r="B19" s="23" t="s">
        <v>435</v>
      </c>
      <c r="C19" s="24">
        <v>9984033.72</v>
      </c>
    </row>
    <row r="20" spans="1:3" ht="15.75">
      <c r="A20" s="23" t="s">
        <v>1121</v>
      </c>
      <c r="B20" s="23" t="s">
        <v>436</v>
      </c>
      <c r="C20" s="24">
        <v>-0.15</v>
      </c>
    </row>
    <row r="21" spans="1:3" ht="47.25">
      <c r="A21" s="23" t="s">
        <v>1059</v>
      </c>
      <c r="B21" s="23" t="s">
        <v>1039</v>
      </c>
      <c r="C21" s="24">
        <v>1718531.61</v>
      </c>
    </row>
    <row r="22" spans="1:3" ht="15.75">
      <c r="A22" s="23" t="s">
        <v>1120</v>
      </c>
      <c r="B22" s="23" t="s">
        <v>45</v>
      </c>
      <c r="C22" s="22">
        <f>C23+C24+C25+C26</f>
        <v>89000</v>
      </c>
    </row>
    <row r="23" spans="1:3" ht="31.5">
      <c r="A23" s="23" t="s">
        <v>1060</v>
      </c>
      <c r="B23" s="23" t="s">
        <v>1136</v>
      </c>
      <c r="C23" s="22">
        <v>20000</v>
      </c>
    </row>
    <row r="24" spans="1:3" s="31" customFormat="1" ht="31.5">
      <c r="A24" s="23" t="s">
        <v>1119</v>
      </c>
      <c r="B24" s="23" t="s">
        <v>112</v>
      </c>
      <c r="C24" s="22">
        <v>2000</v>
      </c>
    </row>
    <row r="25" spans="1:3" ht="31.5">
      <c r="A25" s="23" t="s">
        <v>1118</v>
      </c>
      <c r="B25" s="23" t="s">
        <v>344</v>
      </c>
      <c r="C25" s="22">
        <v>67000</v>
      </c>
    </row>
    <row r="26" spans="1:3" ht="31.5">
      <c r="A26" s="23" t="s">
        <v>1117</v>
      </c>
      <c r="B26" s="23" t="s">
        <v>352</v>
      </c>
      <c r="C26" s="22">
        <v>0</v>
      </c>
    </row>
    <row r="27" spans="1:3" ht="47.25">
      <c r="A27" s="26" t="s">
        <v>1116</v>
      </c>
      <c r="B27" s="29" t="s">
        <v>1115</v>
      </c>
      <c r="C27" s="25">
        <f>C28</f>
        <v>0</v>
      </c>
    </row>
    <row r="28" spans="1:3" ht="15.75">
      <c r="A28" s="23" t="s">
        <v>1114</v>
      </c>
      <c r="B28" s="23" t="s">
        <v>115</v>
      </c>
      <c r="C28" s="22">
        <f>C29</f>
        <v>0</v>
      </c>
    </row>
    <row r="29" spans="1:3" s="31" customFormat="1" ht="15.75">
      <c r="A29" s="23" t="s">
        <v>1113</v>
      </c>
      <c r="B29" s="23" t="s">
        <v>45</v>
      </c>
      <c r="C29" s="22">
        <f>C30</f>
        <v>0</v>
      </c>
    </row>
    <row r="30" spans="1:3" ht="31.5">
      <c r="A30" s="23" t="s">
        <v>1112</v>
      </c>
      <c r="B30" s="23" t="s">
        <v>110</v>
      </c>
      <c r="C30" s="22">
        <v>0</v>
      </c>
    </row>
    <row r="31" spans="1:3" ht="31.5">
      <c r="A31" s="37" t="s">
        <v>1111</v>
      </c>
      <c r="B31" s="29" t="s">
        <v>1110</v>
      </c>
      <c r="C31" s="25">
        <f>C32</f>
        <v>84639.83</v>
      </c>
    </row>
    <row r="32" spans="1:3" ht="15.75">
      <c r="A32" s="23" t="s">
        <v>1109</v>
      </c>
      <c r="B32" s="23" t="s">
        <v>115</v>
      </c>
      <c r="C32" s="22">
        <f>C33</f>
        <v>84639.83</v>
      </c>
    </row>
    <row r="33" spans="1:3" ht="15.75">
      <c r="A33" s="23" t="s">
        <v>1108</v>
      </c>
      <c r="B33" s="23" t="s">
        <v>45</v>
      </c>
      <c r="C33" s="22">
        <f>C34+C35</f>
        <v>84639.83</v>
      </c>
    </row>
    <row r="34" spans="1:3" s="31" customFormat="1" ht="31.5">
      <c r="A34" s="23" t="s">
        <v>1107</v>
      </c>
      <c r="B34" s="23" t="s">
        <v>352</v>
      </c>
      <c r="C34" s="22">
        <v>10091.5</v>
      </c>
    </row>
    <row r="35" spans="1:3" s="31" customFormat="1" ht="47.25">
      <c r="A35" s="23" t="s">
        <v>1106</v>
      </c>
      <c r="B35" s="23" t="s">
        <v>42</v>
      </c>
      <c r="C35" s="22">
        <v>74548.33</v>
      </c>
    </row>
    <row r="36" spans="1:3" s="31" customFormat="1" ht="47.25">
      <c r="A36" s="27">
        <v>106</v>
      </c>
      <c r="B36" s="29" t="s">
        <v>1105</v>
      </c>
      <c r="C36" s="35">
        <f>C37</f>
        <v>0</v>
      </c>
    </row>
    <row r="37" spans="1:3" s="31" customFormat="1" ht="15.75">
      <c r="A37" s="23" t="s">
        <v>1104</v>
      </c>
      <c r="B37" s="23" t="s">
        <v>115</v>
      </c>
      <c r="C37" s="22">
        <f>C38</f>
        <v>0</v>
      </c>
    </row>
    <row r="38" spans="1:3" s="31" customFormat="1" ht="15.75">
      <c r="A38" s="23" t="s">
        <v>1103</v>
      </c>
      <c r="B38" s="23" t="s">
        <v>45</v>
      </c>
      <c r="C38" s="22">
        <f>C39+C40</f>
        <v>0</v>
      </c>
    </row>
    <row r="39" spans="1:3" s="31" customFormat="1" ht="31.5">
      <c r="A39" s="23" t="s">
        <v>1102</v>
      </c>
      <c r="B39" s="23" t="s">
        <v>344</v>
      </c>
      <c r="C39" s="22">
        <v>0</v>
      </c>
    </row>
    <row r="40" spans="1:3" s="31" customFormat="1" ht="47.25">
      <c r="A40" s="23" t="s">
        <v>1101</v>
      </c>
      <c r="B40" s="23" t="s">
        <v>42</v>
      </c>
      <c r="C40" s="22">
        <v>0</v>
      </c>
    </row>
    <row r="41" spans="1:3" ht="31.5">
      <c r="A41" s="27">
        <v>161</v>
      </c>
      <c r="B41" s="29" t="s">
        <v>1100</v>
      </c>
      <c r="C41" s="25">
        <f>C42</f>
        <v>0</v>
      </c>
    </row>
    <row r="42" spans="1:3" ht="15.75">
      <c r="A42" s="23" t="s">
        <v>1099</v>
      </c>
      <c r="B42" s="23" t="s">
        <v>115</v>
      </c>
      <c r="C42" s="22">
        <f>C43</f>
        <v>0</v>
      </c>
    </row>
    <row r="43" spans="1:3" ht="15.75">
      <c r="A43" s="23" t="s">
        <v>1098</v>
      </c>
      <c r="B43" s="23" t="s">
        <v>45</v>
      </c>
      <c r="C43" s="22">
        <f>C44</f>
        <v>0</v>
      </c>
    </row>
    <row r="44" spans="1:3" ht="63">
      <c r="A44" s="23" t="s">
        <v>1097</v>
      </c>
      <c r="B44" s="23" t="s">
        <v>426</v>
      </c>
      <c r="C44" s="22">
        <v>0</v>
      </c>
    </row>
    <row r="45" spans="1:3" s="31" customFormat="1" ht="63">
      <c r="A45" s="27">
        <v>177</v>
      </c>
      <c r="B45" s="29" t="s">
        <v>1096</v>
      </c>
      <c r="C45" s="25">
        <f>C46</f>
        <v>60000</v>
      </c>
    </row>
    <row r="46" spans="1:3" s="31" customFormat="1" ht="15.75">
      <c r="A46" s="23" t="s">
        <v>1095</v>
      </c>
      <c r="B46" s="23" t="s">
        <v>115</v>
      </c>
      <c r="C46" s="22">
        <f>C47</f>
        <v>60000</v>
      </c>
    </row>
    <row r="47" spans="1:3" ht="15.75">
      <c r="A47" s="23" t="s">
        <v>1094</v>
      </c>
      <c r="B47" s="23" t="s">
        <v>45</v>
      </c>
      <c r="C47" s="22">
        <f>C48</f>
        <v>60000</v>
      </c>
    </row>
    <row r="48" spans="1:3" ht="47.25">
      <c r="A48" s="23" t="s">
        <v>1093</v>
      </c>
      <c r="B48" s="23" t="s">
        <v>42</v>
      </c>
      <c r="C48" s="22">
        <v>60000</v>
      </c>
    </row>
    <row r="49" spans="1:3" ht="31.5">
      <c r="A49" s="27">
        <v>182</v>
      </c>
      <c r="B49" s="29" t="s">
        <v>1092</v>
      </c>
      <c r="C49" s="25">
        <f>C50</f>
        <v>479080601.00999993</v>
      </c>
    </row>
    <row r="50" spans="1:3" ht="15.75">
      <c r="A50" s="23" t="s">
        <v>1091</v>
      </c>
      <c r="B50" s="23" t="s">
        <v>115</v>
      </c>
      <c r="C50" s="22">
        <f>C51+C57+C77+C80+C82+C87</f>
        <v>479080601.00999993</v>
      </c>
    </row>
    <row r="51" spans="1:3" ht="15.75">
      <c r="A51" s="23" t="s">
        <v>1090</v>
      </c>
      <c r="B51" s="28" t="s">
        <v>54</v>
      </c>
      <c r="C51" s="22">
        <f>C52</f>
        <v>376883266.31</v>
      </c>
    </row>
    <row r="52" spans="1:3" ht="15.75">
      <c r="A52" s="23" t="s">
        <v>1089</v>
      </c>
      <c r="B52" s="23" t="s">
        <v>64</v>
      </c>
      <c r="C52" s="22">
        <f>C53+C54+C55+C56</f>
        <v>376883266.31</v>
      </c>
    </row>
    <row r="53" spans="1:3" ht="78.75">
      <c r="A53" s="23" t="s">
        <v>1088</v>
      </c>
      <c r="B53" s="23" t="s">
        <v>308</v>
      </c>
      <c r="C53" s="22">
        <v>372070227.34</v>
      </c>
    </row>
    <row r="54" spans="1:3" ht="78.75">
      <c r="A54" s="23" t="s">
        <v>1087</v>
      </c>
      <c r="B54" s="23" t="s">
        <v>309</v>
      </c>
      <c r="C54" s="22">
        <v>2111495.8</v>
      </c>
    </row>
    <row r="55" spans="1:3" ht="47.25">
      <c r="A55" s="23" t="s">
        <v>1086</v>
      </c>
      <c r="B55" s="23" t="s">
        <v>1085</v>
      </c>
      <c r="C55" s="22">
        <v>2075344.56</v>
      </c>
    </row>
    <row r="56" spans="1:3" ht="78.75">
      <c r="A56" s="23" t="s">
        <v>1084</v>
      </c>
      <c r="B56" s="23" t="s">
        <v>310</v>
      </c>
      <c r="C56" s="22">
        <v>626198.61</v>
      </c>
    </row>
    <row r="57" spans="1:3" ht="15.75">
      <c r="A57" s="23" t="s">
        <v>1083</v>
      </c>
      <c r="B57" s="28" t="s">
        <v>57</v>
      </c>
      <c r="C57" s="22">
        <f>C58+C69+C72+C75</f>
        <v>93831126.42999999</v>
      </c>
    </row>
    <row r="58" spans="1:3" ht="31.5">
      <c r="A58" s="23" t="s">
        <v>1082</v>
      </c>
      <c r="B58" s="28" t="s">
        <v>399</v>
      </c>
      <c r="C58" s="22">
        <f>C59+C62+C65+C68</f>
        <v>53117961.339999996</v>
      </c>
    </row>
    <row r="59" spans="1:3" ht="31.5">
      <c r="A59" s="23" t="s">
        <v>1081</v>
      </c>
      <c r="B59" s="23" t="s">
        <v>401</v>
      </c>
      <c r="C59" s="24">
        <f>C60+C61</f>
        <v>32879699.46</v>
      </c>
    </row>
    <row r="60" spans="1:3" ht="31.5">
      <c r="A60" s="23" t="s">
        <v>1080</v>
      </c>
      <c r="B60" s="23" t="s">
        <v>404</v>
      </c>
      <c r="C60" s="24">
        <v>32855530.48</v>
      </c>
    </row>
    <row r="61" spans="1:3" ht="47.25">
      <c r="A61" s="23" t="s">
        <v>1079</v>
      </c>
      <c r="B61" s="23" t="s">
        <v>415</v>
      </c>
      <c r="C61" s="24">
        <v>24168.98</v>
      </c>
    </row>
    <row r="62" spans="1:3" ht="47.25">
      <c r="A62" s="23" t="s">
        <v>1078</v>
      </c>
      <c r="B62" s="23" t="s">
        <v>417</v>
      </c>
      <c r="C62" s="24">
        <f>C63+C64</f>
        <v>14654248.08</v>
      </c>
    </row>
    <row r="63" spans="1:3" ht="47.25">
      <c r="A63" s="23" t="s">
        <v>1077</v>
      </c>
      <c r="B63" s="23" t="s">
        <v>417</v>
      </c>
      <c r="C63" s="24">
        <v>14679809.46</v>
      </c>
    </row>
    <row r="64" spans="1:3" ht="47.25">
      <c r="A64" s="23" t="s">
        <v>1076</v>
      </c>
      <c r="B64" s="23" t="s">
        <v>420</v>
      </c>
      <c r="C64" s="24">
        <v>-25561.38</v>
      </c>
    </row>
    <row r="65" spans="1:3" ht="31.5">
      <c r="A65" s="23" t="s">
        <v>1075</v>
      </c>
      <c r="B65" s="23" t="s">
        <v>421</v>
      </c>
      <c r="C65" s="22">
        <f>C66+C67</f>
        <v>0</v>
      </c>
    </row>
    <row r="66" spans="1:3" ht="31.5">
      <c r="A66" s="23" t="s">
        <v>1074</v>
      </c>
      <c r="B66" s="23" t="s">
        <v>421</v>
      </c>
      <c r="C66" s="22">
        <v>0</v>
      </c>
    </row>
    <row r="67" spans="1:3" ht="47.25">
      <c r="A67" s="23" t="s">
        <v>1073</v>
      </c>
      <c r="B67" s="23" t="s">
        <v>1072</v>
      </c>
      <c r="C67" s="22">
        <v>0</v>
      </c>
    </row>
    <row r="68" spans="1:3" ht="31.5">
      <c r="A68" s="23" t="s">
        <v>1071</v>
      </c>
      <c r="B68" s="23" t="s">
        <v>105</v>
      </c>
      <c r="C68" s="24">
        <v>5584013.8</v>
      </c>
    </row>
    <row r="69" spans="1:3" ht="31.5">
      <c r="A69" s="23" t="s">
        <v>1070</v>
      </c>
      <c r="B69" s="23" t="s">
        <v>65</v>
      </c>
      <c r="C69" s="22">
        <f>C70+C71</f>
        <v>38001689.87</v>
      </c>
    </row>
    <row r="70" spans="1:3" ht="31.5">
      <c r="A70" s="23" t="s">
        <v>1069</v>
      </c>
      <c r="B70" s="23" t="s">
        <v>65</v>
      </c>
      <c r="C70" s="22">
        <v>37952077.01</v>
      </c>
    </row>
    <row r="71" spans="1:3" ht="47.25">
      <c r="A71" s="23" t="s">
        <v>1068</v>
      </c>
      <c r="B71" s="23" t="s">
        <v>1067</v>
      </c>
      <c r="C71" s="22">
        <v>49612.86</v>
      </c>
    </row>
    <row r="72" spans="1:3" ht="15.75">
      <c r="A72" s="23" t="s">
        <v>1066</v>
      </c>
      <c r="B72" s="23" t="s">
        <v>1219</v>
      </c>
      <c r="C72" s="22">
        <f>C73+C74</f>
        <v>1719110.73</v>
      </c>
    </row>
    <row r="73" spans="1:3" ht="15.75">
      <c r="A73" s="23" t="s">
        <v>1065</v>
      </c>
      <c r="B73" s="23" t="s">
        <v>1219</v>
      </c>
      <c r="C73" s="22">
        <v>1612835.02</v>
      </c>
    </row>
    <row r="74" spans="1:3" ht="31.5">
      <c r="A74" s="23" t="s">
        <v>1064</v>
      </c>
      <c r="B74" s="23" t="s">
        <v>1063</v>
      </c>
      <c r="C74" s="22">
        <v>106275.71</v>
      </c>
    </row>
    <row r="75" spans="1:3" ht="31.5">
      <c r="A75" s="23" t="s">
        <v>311</v>
      </c>
      <c r="B75" s="23" t="s">
        <v>7</v>
      </c>
      <c r="C75" s="22">
        <f>C76</f>
        <v>992364.49</v>
      </c>
    </row>
    <row r="76" spans="1:3" ht="33" customHeight="1">
      <c r="A76" s="23" t="s">
        <v>312</v>
      </c>
      <c r="B76" s="23" t="s">
        <v>313</v>
      </c>
      <c r="C76" s="22">
        <v>992364.49</v>
      </c>
    </row>
    <row r="77" spans="1:3" ht="31.5">
      <c r="A77" s="23" t="s">
        <v>1062</v>
      </c>
      <c r="B77" s="23" t="s">
        <v>508</v>
      </c>
      <c r="C77" s="22">
        <f>C79</f>
        <v>3278462.09</v>
      </c>
    </row>
    <row r="78" spans="1:3" ht="15.75">
      <c r="A78" s="23" t="s">
        <v>1061</v>
      </c>
      <c r="B78" s="23" t="s">
        <v>588</v>
      </c>
      <c r="C78" s="22">
        <f>C79</f>
        <v>3278462.09</v>
      </c>
    </row>
    <row r="79" spans="1:3" ht="15.75">
      <c r="A79" s="23" t="s">
        <v>307</v>
      </c>
      <c r="B79" s="23" t="s">
        <v>586</v>
      </c>
      <c r="C79" s="22">
        <v>3278462.09</v>
      </c>
    </row>
    <row r="80" spans="1:3" ht="15.75">
      <c r="A80" s="23" t="s">
        <v>306</v>
      </c>
      <c r="B80" s="23" t="s">
        <v>1214</v>
      </c>
      <c r="C80" s="22">
        <f>C81</f>
        <v>5008394.21</v>
      </c>
    </row>
    <row r="81" spans="1:3" ht="47.25">
      <c r="A81" s="23" t="s">
        <v>305</v>
      </c>
      <c r="B81" s="23" t="s">
        <v>416</v>
      </c>
      <c r="C81" s="22">
        <v>5008394.21</v>
      </c>
    </row>
    <row r="82" spans="1:3" s="31" customFormat="1" ht="31.5">
      <c r="A82" s="23" t="s">
        <v>304</v>
      </c>
      <c r="B82" s="28" t="s">
        <v>303</v>
      </c>
      <c r="C82" s="24">
        <f>C83</f>
        <v>3238.13</v>
      </c>
    </row>
    <row r="83" spans="1:3" ht="31.5">
      <c r="A83" s="23" t="s">
        <v>302</v>
      </c>
      <c r="B83" s="23" t="s">
        <v>301</v>
      </c>
      <c r="C83" s="24">
        <f>C84+C85+C86</f>
        <v>3238.13</v>
      </c>
    </row>
    <row r="84" spans="1:3" ht="31.5">
      <c r="A84" s="23" t="s">
        <v>300</v>
      </c>
      <c r="B84" s="23" t="s">
        <v>299</v>
      </c>
      <c r="C84" s="24">
        <v>54.57</v>
      </c>
    </row>
    <row r="85" spans="1:3" ht="63">
      <c r="A85" s="23" t="s">
        <v>298</v>
      </c>
      <c r="B85" s="23" t="s">
        <v>297</v>
      </c>
      <c r="C85" s="24">
        <v>1752.55</v>
      </c>
    </row>
    <row r="86" spans="1:3" ht="31.5">
      <c r="A86" s="23" t="s">
        <v>296</v>
      </c>
      <c r="B86" s="23" t="s">
        <v>295</v>
      </c>
      <c r="C86" s="24">
        <v>1431.01</v>
      </c>
    </row>
    <row r="87" spans="1:3" ht="15.75">
      <c r="A87" s="23" t="s">
        <v>294</v>
      </c>
      <c r="B87" s="23" t="s">
        <v>45</v>
      </c>
      <c r="C87" s="22">
        <f>C88+C89+C90</f>
        <v>76113.84000000001</v>
      </c>
    </row>
    <row r="88" spans="1:3" ht="63">
      <c r="A88" s="23" t="s">
        <v>293</v>
      </c>
      <c r="B88" s="23" t="s">
        <v>292</v>
      </c>
      <c r="C88" s="22">
        <v>62739.5</v>
      </c>
    </row>
    <row r="89" spans="1:3" ht="63">
      <c r="A89" s="23" t="s">
        <v>291</v>
      </c>
      <c r="B89" s="23" t="s">
        <v>510</v>
      </c>
      <c r="C89" s="22">
        <v>4054.1</v>
      </c>
    </row>
    <row r="90" spans="1:3" ht="63">
      <c r="A90" s="23" t="s">
        <v>290</v>
      </c>
      <c r="B90" s="23" t="s">
        <v>52</v>
      </c>
      <c r="C90" s="22">
        <v>9320.24</v>
      </c>
    </row>
    <row r="91" spans="1:3" ht="15.75">
      <c r="A91" s="27">
        <v>188</v>
      </c>
      <c r="B91" s="29" t="s">
        <v>289</v>
      </c>
      <c r="C91" s="25">
        <f>C92</f>
        <v>791682.9199999999</v>
      </c>
    </row>
    <row r="92" spans="1:3" ht="15.75">
      <c r="A92" s="23" t="s">
        <v>288</v>
      </c>
      <c r="B92" s="23" t="s">
        <v>115</v>
      </c>
      <c r="C92" s="22">
        <f>C93</f>
        <v>791682.9199999999</v>
      </c>
    </row>
    <row r="93" spans="1:3" ht="15.75">
      <c r="A93" s="23" t="s">
        <v>287</v>
      </c>
      <c r="B93" s="23" t="s">
        <v>45</v>
      </c>
      <c r="C93" s="22">
        <f>C94+C95+C96+C97</f>
        <v>791682.9199999999</v>
      </c>
    </row>
    <row r="94" spans="1:3" ht="63">
      <c r="A94" s="23" t="s">
        <v>286</v>
      </c>
      <c r="B94" s="23" t="s">
        <v>575</v>
      </c>
      <c r="C94" s="22">
        <v>2410.67</v>
      </c>
    </row>
    <row r="95" spans="1:3" ht="31.5">
      <c r="A95" s="23" t="s">
        <v>285</v>
      </c>
      <c r="B95" s="23" t="s">
        <v>284</v>
      </c>
      <c r="C95" s="22">
        <v>6200</v>
      </c>
    </row>
    <row r="96" spans="1:3" ht="63">
      <c r="A96" s="23" t="s">
        <v>283</v>
      </c>
      <c r="B96" s="23" t="s">
        <v>277</v>
      </c>
      <c r="C96" s="22">
        <v>255400</v>
      </c>
    </row>
    <row r="97" spans="1:3" ht="47.25">
      <c r="A97" s="23" t="s">
        <v>282</v>
      </c>
      <c r="B97" s="23" t="s">
        <v>42</v>
      </c>
      <c r="C97" s="22">
        <v>527672.25</v>
      </c>
    </row>
    <row r="98" spans="1:3" s="36" customFormat="1" ht="31.5">
      <c r="A98" s="27">
        <v>192</v>
      </c>
      <c r="B98" s="29" t="s">
        <v>281</v>
      </c>
      <c r="C98" s="25">
        <f>C99</f>
        <v>2027479.21</v>
      </c>
    </row>
    <row r="99" spans="1:3" ht="15.75">
      <c r="A99" s="23" t="s">
        <v>280</v>
      </c>
      <c r="B99" s="23" t="s">
        <v>115</v>
      </c>
      <c r="C99" s="22">
        <f>C100</f>
        <v>2027479.21</v>
      </c>
    </row>
    <row r="100" spans="1:3" ht="15.75">
      <c r="A100" s="23" t="s">
        <v>279</v>
      </c>
      <c r="B100" s="23" t="s">
        <v>45</v>
      </c>
      <c r="C100" s="22">
        <f>C102+C101</f>
        <v>2027479.21</v>
      </c>
    </row>
    <row r="101" spans="1:3" ht="63">
      <c r="A101" s="23" t="s">
        <v>278</v>
      </c>
      <c r="B101" s="23" t="s">
        <v>277</v>
      </c>
      <c r="C101" s="22">
        <v>51200</v>
      </c>
    </row>
    <row r="102" spans="1:3" ht="47.25">
      <c r="A102" s="23" t="s">
        <v>276</v>
      </c>
      <c r="B102" s="23" t="s">
        <v>42</v>
      </c>
      <c r="C102" s="22">
        <v>1976279.21</v>
      </c>
    </row>
    <row r="103" spans="1:3" ht="31.5">
      <c r="A103" s="27">
        <v>321</v>
      </c>
      <c r="B103" s="29" t="s">
        <v>275</v>
      </c>
      <c r="C103" s="25">
        <f>C104</f>
        <v>103036.55</v>
      </c>
    </row>
    <row r="104" spans="1:3" ht="15.75">
      <c r="A104" s="23" t="s">
        <v>274</v>
      </c>
      <c r="B104" s="23" t="s">
        <v>115</v>
      </c>
      <c r="C104" s="22">
        <f>C105</f>
        <v>103036.55</v>
      </c>
    </row>
    <row r="105" spans="1:3" ht="15.75">
      <c r="A105" s="23" t="s">
        <v>273</v>
      </c>
      <c r="B105" s="23" t="s">
        <v>45</v>
      </c>
      <c r="C105" s="22">
        <f>C106+C107</f>
        <v>103036.55</v>
      </c>
    </row>
    <row r="106" spans="1:3" ht="31.5">
      <c r="A106" s="23" t="s">
        <v>272</v>
      </c>
      <c r="B106" s="23" t="s">
        <v>352</v>
      </c>
      <c r="C106" s="22">
        <v>89006.49</v>
      </c>
    </row>
    <row r="107" spans="1:3" ht="47.25">
      <c r="A107" s="23" t="s">
        <v>271</v>
      </c>
      <c r="B107" s="23" t="s">
        <v>42</v>
      </c>
      <c r="C107" s="22">
        <v>14030.06</v>
      </c>
    </row>
    <row r="108" spans="1:3" s="36" customFormat="1" ht="31.5" hidden="1">
      <c r="A108" s="27">
        <v>498</v>
      </c>
      <c r="B108" s="27" t="s">
        <v>270</v>
      </c>
      <c r="C108" s="25">
        <f>C109</f>
        <v>0</v>
      </c>
    </row>
    <row r="109" spans="1:3" s="36" customFormat="1" ht="15.75" hidden="1">
      <c r="A109" s="23" t="s">
        <v>269</v>
      </c>
      <c r="B109" s="23" t="s">
        <v>115</v>
      </c>
      <c r="C109" s="24">
        <f>C110</f>
        <v>0</v>
      </c>
    </row>
    <row r="110" spans="1:3" s="36" customFormat="1" ht="15.75" hidden="1">
      <c r="A110" s="23" t="s">
        <v>268</v>
      </c>
      <c r="B110" s="23" t="s">
        <v>45</v>
      </c>
      <c r="C110" s="24">
        <f>C111</f>
        <v>0</v>
      </c>
    </row>
    <row r="111" spans="1:3" ht="31.5" hidden="1">
      <c r="A111" s="23" t="s">
        <v>267</v>
      </c>
      <c r="B111" s="23" t="s">
        <v>266</v>
      </c>
      <c r="C111" s="22"/>
    </row>
    <row r="112" spans="1:3" ht="31.5">
      <c r="A112" s="27">
        <v>498</v>
      </c>
      <c r="B112" s="29" t="s">
        <v>270</v>
      </c>
      <c r="C112" s="25">
        <f>C113</f>
        <v>43000</v>
      </c>
    </row>
    <row r="113" spans="1:3" ht="15.75">
      <c r="A113" s="23" t="s">
        <v>269</v>
      </c>
      <c r="B113" s="23" t="s">
        <v>115</v>
      </c>
      <c r="C113" s="22">
        <f>C114</f>
        <v>43000</v>
      </c>
    </row>
    <row r="114" spans="1:3" ht="15.75">
      <c r="A114" s="23" t="s">
        <v>268</v>
      </c>
      <c r="B114" s="23" t="s">
        <v>45</v>
      </c>
      <c r="C114" s="22">
        <f>C115+C116</f>
        <v>43000</v>
      </c>
    </row>
    <row r="115" spans="1:3" ht="31.5">
      <c r="A115" s="23" t="s">
        <v>314</v>
      </c>
      <c r="B115" s="23" t="s">
        <v>1040</v>
      </c>
      <c r="C115" s="22">
        <v>23000</v>
      </c>
    </row>
    <row r="116" spans="1:3" ht="31.5">
      <c r="A116" s="23" t="s">
        <v>267</v>
      </c>
      <c r="B116" s="23" t="s">
        <v>266</v>
      </c>
      <c r="C116" s="22">
        <v>20000</v>
      </c>
    </row>
    <row r="117" spans="1:3" ht="31.5">
      <c r="A117" s="27">
        <v>706</v>
      </c>
      <c r="B117" s="29" t="s">
        <v>265</v>
      </c>
      <c r="C117" s="25">
        <f>C118+C125</f>
        <v>203055801.58999997</v>
      </c>
    </row>
    <row r="118" spans="1:3" ht="15.75">
      <c r="A118" s="23" t="s">
        <v>264</v>
      </c>
      <c r="B118" s="23" t="s">
        <v>115</v>
      </c>
      <c r="C118" s="22">
        <f>C119+C121+C123</f>
        <v>176911.35</v>
      </c>
    </row>
    <row r="119" spans="1:3" ht="15.75">
      <c r="A119" s="23" t="s">
        <v>263</v>
      </c>
      <c r="B119" s="23" t="s">
        <v>1214</v>
      </c>
      <c r="C119" s="22">
        <f>C120</f>
        <v>24000</v>
      </c>
    </row>
    <row r="120" spans="1:3" ht="31.5">
      <c r="A120" s="23" t="s">
        <v>262</v>
      </c>
      <c r="B120" s="23" t="s">
        <v>261</v>
      </c>
      <c r="C120" s="22">
        <v>24000</v>
      </c>
    </row>
    <row r="121" spans="1:3" ht="15.75">
      <c r="A121" s="23" t="s">
        <v>260</v>
      </c>
      <c r="B121" s="23" t="s">
        <v>45</v>
      </c>
      <c r="C121" s="22">
        <f>C122</f>
        <v>146976.89</v>
      </c>
    </row>
    <row r="122" spans="1:3" ht="47.25">
      <c r="A122" s="23" t="s">
        <v>259</v>
      </c>
      <c r="B122" s="23" t="s">
        <v>42</v>
      </c>
      <c r="C122" s="22">
        <v>146976.89</v>
      </c>
    </row>
    <row r="123" spans="1:3" ht="15.75">
      <c r="A123" s="23" t="s">
        <v>258</v>
      </c>
      <c r="B123" s="23" t="s">
        <v>46</v>
      </c>
      <c r="C123" s="22">
        <f>C124</f>
        <v>5934.46</v>
      </c>
    </row>
    <row r="124" spans="1:3" ht="15.75">
      <c r="A124" s="23" t="s">
        <v>257</v>
      </c>
      <c r="B124" s="23" t="s">
        <v>354</v>
      </c>
      <c r="C124" s="22">
        <v>5934.46</v>
      </c>
    </row>
    <row r="125" spans="1:3" ht="15.75">
      <c r="A125" s="23" t="s">
        <v>901</v>
      </c>
      <c r="B125" s="23" t="s">
        <v>53</v>
      </c>
      <c r="C125" s="22">
        <f>C126</f>
        <v>202878890.23999998</v>
      </c>
    </row>
    <row r="126" spans="1:3" ht="31.5">
      <c r="A126" s="23" t="s">
        <v>900</v>
      </c>
      <c r="B126" s="23" t="s">
        <v>236</v>
      </c>
      <c r="C126" s="22">
        <f>C127+C144+C149</f>
        <v>202878890.23999998</v>
      </c>
    </row>
    <row r="127" spans="1:3" ht="31.5">
      <c r="A127" s="23" t="s">
        <v>902</v>
      </c>
      <c r="B127" s="23" t="s">
        <v>899</v>
      </c>
      <c r="C127" s="22">
        <f>C128+C130+C132+C134+C136+C138+C140+C142</f>
        <v>162556546.01</v>
      </c>
    </row>
    <row r="128" spans="1:3" ht="15.75">
      <c r="A128" s="23" t="s">
        <v>905</v>
      </c>
      <c r="B128" s="23" t="s">
        <v>903</v>
      </c>
      <c r="C128" s="22">
        <f>C129</f>
        <v>5926963.83</v>
      </c>
    </row>
    <row r="129" spans="1:3" ht="31.5">
      <c r="A129" s="23" t="s">
        <v>906</v>
      </c>
      <c r="B129" s="23" t="s">
        <v>750</v>
      </c>
      <c r="C129" s="22">
        <v>5926963.83</v>
      </c>
    </row>
    <row r="130" spans="1:3" ht="47.25">
      <c r="A130" s="23" t="s">
        <v>907</v>
      </c>
      <c r="B130" s="23" t="s">
        <v>904</v>
      </c>
      <c r="C130" s="22">
        <f>C131</f>
        <v>460000</v>
      </c>
    </row>
    <row r="131" spans="1:3" ht="47.25">
      <c r="A131" s="23" t="s">
        <v>908</v>
      </c>
      <c r="B131" s="23" t="s">
        <v>751</v>
      </c>
      <c r="C131" s="22">
        <f>460000</f>
        <v>460000</v>
      </c>
    </row>
    <row r="132" spans="1:3" ht="63">
      <c r="A132" s="23" t="s">
        <v>909</v>
      </c>
      <c r="B132" s="23" t="s">
        <v>911</v>
      </c>
      <c r="C132" s="22">
        <f>C133</f>
        <v>37451997.38</v>
      </c>
    </row>
    <row r="133" spans="1:3" ht="63">
      <c r="A133" s="23" t="s">
        <v>910</v>
      </c>
      <c r="B133" s="23" t="s">
        <v>1145</v>
      </c>
      <c r="C133" s="22">
        <v>37451997.38</v>
      </c>
    </row>
    <row r="134" spans="1:3" ht="63">
      <c r="A134" s="23" t="s">
        <v>912</v>
      </c>
      <c r="B134" s="23" t="s">
        <v>922</v>
      </c>
      <c r="C134" s="22">
        <f>C135</f>
        <v>34804337.8</v>
      </c>
    </row>
    <row r="135" spans="1:3" ht="47.25">
      <c r="A135" s="23" t="s">
        <v>913</v>
      </c>
      <c r="B135" s="23" t="s">
        <v>755</v>
      </c>
      <c r="C135" s="22">
        <v>34804337.8</v>
      </c>
    </row>
    <row r="136" spans="1:3" ht="47.25">
      <c r="A136" s="23" t="s">
        <v>914</v>
      </c>
      <c r="B136" s="23" t="s">
        <v>923</v>
      </c>
      <c r="C136" s="22">
        <f>C137</f>
        <v>8391600</v>
      </c>
    </row>
    <row r="137" spans="1:3" ht="47.25">
      <c r="A137" s="23" t="s">
        <v>915</v>
      </c>
      <c r="B137" s="23" t="s">
        <v>757</v>
      </c>
      <c r="C137" s="22">
        <v>8391600</v>
      </c>
    </row>
    <row r="138" spans="1:3" ht="78.75">
      <c r="A138" s="23" t="s">
        <v>916</v>
      </c>
      <c r="B138" s="23" t="s">
        <v>315</v>
      </c>
      <c r="C138" s="22">
        <f>C139</f>
        <v>11656534.78</v>
      </c>
    </row>
    <row r="139" spans="1:3" ht="78.75">
      <c r="A139" s="23" t="s">
        <v>917</v>
      </c>
      <c r="B139" s="23" t="s">
        <v>316</v>
      </c>
      <c r="C139" s="22">
        <v>11656534.78</v>
      </c>
    </row>
    <row r="140" spans="1:3" ht="78.75">
      <c r="A140" s="23" t="s">
        <v>921</v>
      </c>
      <c r="B140" s="23" t="s">
        <v>924</v>
      </c>
      <c r="C140" s="22">
        <f>C141</f>
        <v>8974500.22</v>
      </c>
    </row>
    <row r="141" spans="1:3" ht="78.75">
      <c r="A141" s="23" t="s">
        <v>920</v>
      </c>
      <c r="B141" s="23" t="s">
        <v>925</v>
      </c>
      <c r="C141" s="22">
        <v>8974500.22</v>
      </c>
    </row>
    <row r="142" spans="1:3" ht="15.75">
      <c r="A142" s="23" t="s">
        <v>918</v>
      </c>
      <c r="B142" s="23" t="s">
        <v>926</v>
      </c>
      <c r="C142" s="22">
        <f>C143</f>
        <v>54890612</v>
      </c>
    </row>
    <row r="143" spans="1:3" ht="15.75">
      <c r="A143" s="23" t="s">
        <v>919</v>
      </c>
      <c r="B143" s="23" t="s">
        <v>792</v>
      </c>
      <c r="C143" s="22">
        <v>54890612</v>
      </c>
    </row>
    <row r="144" spans="1:3" ht="31.5">
      <c r="A144" s="23" t="s">
        <v>928</v>
      </c>
      <c r="B144" s="23" t="s">
        <v>589</v>
      </c>
      <c r="C144" s="22">
        <f>C145+C147</f>
        <v>29645589</v>
      </c>
    </row>
    <row r="145" spans="1:3" ht="31.5">
      <c r="A145" s="23" t="s">
        <v>927</v>
      </c>
      <c r="B145" s="23" t="s">
        <v>932</v>
      </c>
      <c r="C145" s="22">
        <f>C146</f>
        <v>3475400</v>
      </c>
    </row>
    <row r="146" spans="1:3" ht="31.5">
      <c r="A146" s="23" t="s">
        <v>929</v>
      </c>
      <c r="B146" s="23" t="s">
        <v>488</v>
      </c>
      <c r="C146" s="22">
        <v>3475400</v>
      </c>
    </row>
    <row r="147" spans="1:3" ht="63">
      <c r="A147" s="23" t="s">
        <v>930</v>
      </c>
      <c r="B147" s="23" t="s">
        <v>933</v>
      </c>
      <c r="C147" s="22">
        <f>C148</f>
        <v>26170189</v>
      </c>
    </row>
    <row r="148" spans="1:3" ht="63">
      <c r="A148" s="23" t="s">
        <v>931</v>
      </c>
      <c r="B148" s="23" t="s">
        <v>797</v>
      </c>
      <c r="C148" s="22">
        <v>26170189</v>
      </c>
    </row>
    <row r="149" spans="1:3" ht="15.75">
      <c r="A149" s="23" t="s">
        <v>935</v>
      </c>
      <c r="B149" s="23" t="s">
        <v>28</v>
      </c>
      <c r="C149" s="22">
        <f>C150+C152+C154+C156</f>
        <v>10676755.23</v>
      </c>
    </row>
    <row r="150" spans="1:3" ht="63">
      <c r="A150" s="23" t="s">
        <v>934</v>
      </c>
      <c r="B150" s="23" t="s">
        <v>943</v>
      </c>
      <c r="C150" s="22">
        <f>C151</f>
        <v>4289755.23</v>
      </c>
    </row>
    <row r="151" spans="1:3" ht="63">
      <c r="A151" s="23" t="s">
        <v>936</v>
      </c>
      <c r="B151" s="23" t="s">
        <v>541</v>
      </c>
      <c r="C151" s="22">
        <v>4289755.23</v>
      </c>
    </row>
    <row r="152" spans="1:3" ht="47.25">
      <c r="A152" s="23" t="s">
        <v>937</v>
      </c>
      <c r="B152" s="23" t="s">
        <v>944</v>
      </c>
      <c r="C152" s="22">
        <f>C153</f>
        <v>200000</v>
      </c>
    </row>
    <row r="153" spans="1:3" ht="63">
      <c r="A153" s="23" t="s">
        <v>938</v>
      </c>
      <c r="B153" s="23" t="s">
        <v>799</v>
      </c>
      <c r="C153" s="22">
        <v>200000</v>
      </c>
    </row>
    <row r="154" spans="1:3" ht="63">
      <c r="A154" s="23" t="s">
        <v>939</v>
      </c>
      <c r="B154" s="23" t="s">
        <v>945</v>
      </c>
      <c r="C154" s="22">
        <f>C155</f>
        <v>50000</v>
      </c>
    </row>
    <row r="155" spans="1:3" ht="63">
      <c r="A155" s="23" t="s">
        <v>940</v>
      </c>
      <c r="B155" s="23" t="s">
        <v>800</v>
      </c>
      <c r="C155" s="22">
        <v>50000</v>
      </c>
    </row>
    <row r="156" spans="1:3" ht="15.75">
      <c r="A156" s="23" t="s">
        <v>941</v>
      </c>
      <c r="B156" s="23" t="s">
        <v>946</v>
      </c>
      <c r="C156" s="22">
        <f>C157</f>
        <v>6137000</v>
      </c>
    </row>
    <row r="157" spans="1:3" ht="31.5">
      <c r="A157" s="23" t="s">
        <v>942</v>
      </c>
      <c r="B157" s="23" t="s">
        <v>803</v>
      </c>
      <c r="C157" s="22">
        <v>6137000</v>
      </c>
    </row>
    <row r="158" spans="1:3" ht="63">
      <c r="A158" s="27">
        <v>756</v>
      </c>
      <c r="B158" s="29" t="s">
        <v>1254</v>
      </c>
      <c r="C158" s="35">
        <f>C159</f>
        <v>713735.9</v>
      </c>
    </row>
    <row r="159" spans="1:3" ht="15.75">
      <c r="A159" s="23" t="s">
        <v>952</v>
      </c>
      <c r="B159" s="23" t="s">
        <v>53</v>
      </c>
      <c r="C159" s="22">
        <f>C160+C164</f>
        <v>713735.9</v>
      </c>
    </row>
    <row r="160" spans="1:3" ht="31.5">
      <c r="A160" s="23" t="s">
        <v>951</v>
      </c>
      <c r="B160" s="23" t="s">
        <v>236</v>
      </c>
      <c r="C160" s="22">
        <f>C161</f>
        <v>290200</v>
      </c>
    </row>
    <row r="161" spans="1:3" ht="15.75">
      <c r="A161" s="23" t="s">
        <v>950</v>
      </c>
      <c r="B161" s="23" t="s">
        <v>28</v>
      </c>
      <c r="C161" s="22">
        <f>C162</f>
        <v>290200</v>
      </c>
    </row>
    <row r="162" spans="1:3" ht="63">
      <c r="A162" s="23" t="s">
        <v>949</v>
      </c>
      <c r="B162" s="23" t="s">
        <v>953</v>
      </c>
      <c r="C162" s="22">
        <f>C163</f>
        <v>290200</v>
      </c>
    </row>
    <row r="163" spans="1:3" ht="47.25">
      <c r="A163" s="23" t="s">
        <v>948</v>
      </c>
      <c r="B163" s="23" t="s">
        <v>780</v>
      </c>
      <c r="C163" s="22">
        <v>290200</v>
      </c>
    </row>
    <row r="164" spans="1:3" ht="94.5">
      <c r="A164" s="23" t="s">
        <v>954</v>
      </c>
      <c r="B164" s="23" t="s">
        <v>955</v>
      </c>
      <c r="C164" s="22">
        <f>C165</f>
        <v>423535.9</v>
      </c>
    </row>
    <row r="165" spans="1:3" ht="78.75">
      <c r="A165" s="23" t="s">
        <v>957</v>
      </c>
      <c r="B165" s="23" t="s">
        <v>317</v>
      </c>
      <c r="C165" s="22">
        <f>C166</f>
        <v>423535.9</v>
      </c>
    </row>
    <row r="166" spans="1:3" ht="78.75">
      <c r="A166" s="23" t="s">
        <v>959</v>
      </c>
      <c r="B166" s="23" t="s">
        <v>318</v>
      </c>
      <c r="C166" s="22">
        <f>C167</f>
        <v>423535.9</v>
      </c>
    </row>
    <row r="167" spans="1:3" ht="78.75">
      <c r="A167" s="23" t="s">
        <v>947</v>
      </c>
      <c r="B167" s="23" t="s">
        <v>318</v>
      </c>
      <c r="C167" s="22">
        <v>423535.9</v>
      </c>
    </row>
    <row r="168" spans="1:3" ht="31.5">
      <c r="A168" s="27">
        <v>775</v>
      </c>
      <c r="B168" s="29" t="s">
        <v>1255</v>
      </c>
      <c r="C168" s="22">
        <f>C173+C169</f>
        <v>528163031.65999997</v>
      </c>
    </row>
    <row r="169" spans="1:3" ht="15.75">
      <c r="A169" s="44" t="s">
        <v>988</v>
      </c>
      <c r="B169" s="23" t="s">
        <v>637</v>
      </c>
      <c r="C169" s="22">
        <f>C170</f>
        <v>51982</v>
      </c>
    </row>
    <row r="170" spans="1:3" ht="15.75">
      <c r="A170" s="44" t="s">
        <v>989</v>
      </c>
      <c r="B170" s="23" t="s">
        <v>46</v>
      </c>
      <c r="C170" s="22">
        <f>C171</f>
        <v>51982</v>
      </c>
    </row>
    <row r="171" spans="1:3" ht="15.75">
      <c r="A171" s="44" t="s">
        <v>990</v>
      </c>
      <c r="B171" s="23" t="s">
        <v>993</v>
      </c>
      <c r="C171" s="22">
        <f>C172</f>
        <v>51982</v>
      </c>
    </row>
    <row r="172" spans="1:3" ht="15.75">
      <c r="A172" s="44" t="s">
        <v>991</v>
      </c>
      <c r="B172" s="23" t="s">
        <v>354</v>
      </c>
      <c r="C172" s="22">
        <v>51982</v>
      </c>
    </row>
    <row r="173" spans="1:3" ht="15.75">
      <c r="A173" s="44" t="s">
        <v>992</v>
      </c>
      <c r="B173" s="23" t="s">
        <v>53</v>
      </c>
      <c r="C173" s="22">
        <f>C174+C200</f>
        <v>528111049.65999997</v>
      </c>
    </row>
    <row r="174" spans="1:3" ht="31.5">
      <c r="A174" s="23" t="s">
        <v>960</v>
      </c>
      <c r="B174" s="23" t="s">
        <v>236</v>
      </c>
      <c r="C174" s="22">
        <f>C175+C184+C197</f>
        <v>527585303.32</v>
      </c>
    </row>
    <row r="175" spans="1:3" ht="31.5">
      <c r="A175" s="23" t="s">
        <v>961</v>
      </c>
      <c r="B175" s="23" t="s">
        <v>899</v>
      </c>
      <c r="C175" s="22">
        <f>C176+C178+C180+C182</f>
        <v>102560677</v>
      </c>
    </row>
    <row r="176" spans="1:3" ht="31.5">
      <c r="A176" s="23" t="s">
        <v>965</v>
      </c>
      <c r="B176" s="23" t="s">
        <v>994</v>
      </c>
      <c r="C176" s="22">
        <f>C177</f>
        <v>2206277</v>
      </c>
    </row>
    <row r="177" spans="1:3" ht="31.5">
      <c r="A177" s="23" t="s">
        <v>966</v>
      </c>
      <c r="B177" s="23" t="s">
        <v>753</v>
      </c>
      <c r="C177" s="22">
        <v>2206277</v>
      </c>
    </row>
    <row r="178" spans="1:3" ht="31.5">
      <c r="A178" s="23" t="s">
        <v>967</v>
      </c>
      <c r="B178" s="23" t="s">
        <v>995</v>
      </c>
      <c r="C178" s="22">
        <f>C179</f>
        <v>11705800</v>
      </c>
    </row>
    <row r="179" spans="1:3" ht="31.5">
      <c r="A179" s="23" t="s">
        <v>968</v>
      </c>
      <c r="B179" s="23" t="s">
        <v>762</v>
      </c>
      <c r="C179" s="22">
        <v>11705800</v>
      </c>
    </row>
    <row r="180" spans="1:3" ht="31.5">
      <c r="A180" s="23" t="s">
        <v>969</v>
      </c>
      <c r="B180" s="23" t="s">
        <v>996</v>
      </c>
      <c r="C180" s="22">
        <f>C181</f>
        <v>21532000</v>
      </c>
    </row>
    <row r="181" spans="1:3" ht="31.5">
      <c r="A181" s="23" t="s">
        <v>970</v>
      </c>
      <c r="B181" s="23" t="s">
        <v>763</v>
      </c>
      <c r="C181" s="22">
        <v>21532000</v>
      </c>
    </row>
    <row r="182" spans="1:3" ht="15.75">
      <c r="A182" s="23" t="s">
        <v>972</v>
      </c>
      <c r="B182" s="23" t="s">
        <v>926</v>
      </c>
      <c r="C182" s="22">
        <f>C183</f>
        <v>67116600</v>
      </c>
    </row>
    <row r="183" spans="1:3" ht="15.75">
      <c r="A183" s="23" t="s">
        <v>971</v>
      </c>
      <c r="B183" s="23" t="s">
        <v>792</v>
      </c>
      <c r="C183" s="22">
        <v>67116600</v>
      </c>
    </row>
    <row r="184" spans="1:3" ht="31.5">
      <c r="A184" s="23" t="s">
        <v>963</v>
      </c>
      <c r="B184" s="23" t="s">
        <v>589</v>
      </c>
      <c r="C184" s="22">
        <f>C185+C187+C189+C191+C193+C195</f>
        <v>403126883.32</v>
      </c>
    </row>
    <row r="185" spans="1:3" ht="47.25">
      <c r="A185" s="23" t="s">
        <v>997</v>
      </c>
      <c r="B185" s="23" t="s">
        <v>999</v>
      </c>
      <c r="C185" s="22">
        <f>C186</f>
        <v>500694.08</v>
      </c>
    </row>
    <row r="186" spans="1:3" ht="47.25">
      <c r="A186" s="23" t="s">
        <v>998</v>
      </c>
      <c r="B186" s="23" t="s">
        <v>15</v>
      </c>
      <c r="C186" s="22">
        <v>500694.08</v>
      </c>
    </row>
    <row r="187" spans="1:3" ht="31.5">
      <c r="A187" s="23" t="s">
        <v>973</v>
      </c>
      <c r="B187" s="23" t="s">
        <v>1000</v>
      </c>
      <c r="C187" s="22">
        <f>C188</f>
        <v>7191700</v>
      </c>
    </row>
    <row r="188" spans="1:3" ht="31.5">
      <c r="A188" s="23" t="s">
        <v>974</v>
      </c>
      <c r="B188" s="23" t="s">
        <v>795</v>
      </c>
      <c r="C188" s="22">
        <v>7191700</v>
      </c>
    </row>
    <row r="189" spans="1:3" ht="31.5">
      <c r="A189" s="23" t="s">
        <v>975</v>
      </c>
      <c r="B189" s="23" t="s">
        <v>932</v>
      </c>
      <c r="C189" s="22">
        <f>C190</f>
        <v>355647194.24</v>
      </c>
    </row>
    <row r="190" spans="1:3" ht="31.5">
      <c r="A190" s="23" t="s">
        <v>976</v>
      </c>
      <c r="B190" s="23" t="s">
        <v>488</v>
      </c>
      <c r="C190" s="22">
        <v>355647194.24</v>
      </c>
    </row>
    <row r="191" spans="1:3" ht="47.25">
      <c r="A191" s="23" t="s">
        <v>978</v>
      </c>
      <c r="B191" s="23" t="s">
        <v>1001</v>
      </c>
      <c r="C191" s="22">
        <f>C192</f>
        <v>23469800</v>
      </c>
    </row>
    <row r="192" spans="1:3" ht="47.25">
      <c r="A192" s="23" t="s">
        <v>977</v>
      </c>
      <c r="B192" s="23" t="s">
        <v>1002</v>
      </c>
      <c r="C192" s="22">
        <v>23469800</v>
      </c>
    </row>
    <row r="193" spans="1:3" ht="78.75">
      <c r="A193" s="23" t="s">
        <v>979</v>
      </c>
      <c r="B193" s="23" t="s">
        <v>1003</v>
      </c>
      <c r="C193" s="22">
        <f>C194</f>
        <v>10950095</v>
      </c>
    </row>
    <row r="194" spans="1:3" ht="63">
      <c r="A194" s="23" t="s">
        <v>980</v>
      </c>
      <c r="B194" s="23" t="s">
        <v>1004</v>
      </c>
      <c r="C194" s="22">
        <v>10950095</v>
      </c>
    </row>
    <row r="195" spans="1:3" ht="31.5">
      <c r="A195" s="23" t="s">
        <v>981</v>
      </c>
      <c r="B195" s="23" t="s">
        <v>1005</v>
      </c>
      <c r="C195" s="22">
        <f>C196</f>
        <v>5367400</v>
      </c>
    </row>
    <row r="196" spans="1:3" ht="31.5">
      <c r="A196" s="23" t="s">
        <v>982</v>
      </c>
      <c r="B196" s="23" t="s">
        <v>179</v>
      </c>
      <c r="C196" s="22">
        <v>5367400</v>
      </c>
    </row>
    <row r="197" spans="1:3" ht="15.75">
      <c r="A197" s="23" t="s">
        <v>964</v>
      </c>
      <c r="B197" s="23" t="s">
        <v>28</v>
      </c>
      <c r="C197" s="22">
        <f>C198</f>
        <v>21897743</v>
      </c>
    </row>
    <row r="198" spans="1:3" ht="15.75">
      <c r="A198" s="23" t="s">
        <v>983</v>
      </c>
      <c r="B198" s="23" t="s">
        <v>946</v>
      </c>
      <c r="C198" s="22">
        <f>C199</f>
        <v>21897743</v>
      </c>
    </row>
    <row r="199" spans="1:3" ht="31.5">
      <c r="A199" s="23" t="s">
        <v>984</v>
      </c>
      <c r="B199" s="23" t="s">
        <v>803</v>
      </c>
      <c r="C199" s="22">
        <v>21897743</v>
      </c>
    </row>
    <row r="200" spans="1:3" ht="94.5">
      <c r="A200" s="23" t="s">
        <v>962</v>
      </c>
      <c r="B200" s="23" t="s">
        <v>955</v>
      </c>
      <c r="C200" s="22">
        <f>C201</f>
        <v>525746.34</v>
      </c>
    </row>
    <row r="201" spans="1:3" ht="78.75">
      <c r="A201" s="23" t="s">
        <v>985</v>
      </c>
      <c r="B201" s="23" t="s">
        <v>317</v>
      </c>
      <c r="C201" s="22">
        <f>C202+C203</f>
        <v>525746.34</v>
      </c>
    </row>
    <row r="202" spans="1:3" ht="78.75">
      <c r="A202" s="23" t="s">
        <v>986</v>
      </c>
      <c r="B202" s="23" t="s">
        <v>319</v>
      </c>
      <c r="C202" s="22">
        <v>506114.51</v>
      </c>
    </row>
    <row r="203" spans="1:3" ht="78.75">
      <c r="A203" s="23" t="s">
        <v>987</v>
      </c>
      <c r="B203" s="23" t="s">
        <v>318</v>
      </c>
      <c r="C203" s="22">
        <v>19631.83</v>
      </c>
    </row>
    <row r="204" spans="1:3" s="31" customFormat="1" ht="31.5">
      <c r="A204" s="27">
        <v>792</v>
      </c>
      <c r="B204" s="29" t="s">
        <v>256</v>
      </c>
      <c r="C204" s="35">
        <f>C205+C216</f>
        <v>46699928.13</v>
      </c>
    </row>
    <row r="205" spans="1:3" s="31" customFormat="1" ht="15.75">
      <c r="A205" s="23" t="s">
        <v>255</v>
      </c>
      <c r="B205" s="23" t="s">
        <v>115</v>
      </c>
      <c r="C205" s="22">
        <f>C206+C209+C214+C212</f>
        <v>-310184.9</v>
      </c>
    </row>
    <row r="206" spans="1:3" s="31" customFormat="1" ht="47.25">
      <c r="A206" s="23" t="s">
        <v>254</v>
      </c>
      <c r="B206" s="23" t="s">
        <v>60</v>
      </c>
      <c r="C206" s="22">
        <f>C207</f>
        <v>-310184.9</v>
      </c>
    </row>
    <row r="207" spans="1:3" s="31" customFormat="1" ht="31.5">
      <c r="A207" s="23" t="s">
        <v>253</v>
      </c>
      <c r="B207" s="23" t="s">
        <v>252</v>
      </c>
      <c r="C207" s="24">
        <f>C208</f>
        <v>-310184.9</v>
      </c>
    </row>
    <row r="208" spans="1:3" s="31" customFormat="1" ht="31.5">
      <c r="A208" s="23" t="s">
        <v>251</v>
      </c>
      <c r="B208" s="23" t="s">
        <v>250</v>
      </c>
      <c r="C208" s="24">
        <v>-310184.9</v>
      </c>
    </row>
    <row r="209" spans="1:3" s="31" customFormat="1" ht="31.5" hidden="1">
      <c r="A209" s="23" t="s">
        <v>249</v>
      </c>
      <c r="B209" s="23" t="s">
        <v>248</v>
      </c>
      <c r="C209" s="24">
        <f>SUM(C211)</f>
        <v>0</v>
      </c>
    </row>
    <row r="210" spans="1:3" s="31" customFormat="1" ht="15.75" hidden="1">
      <c r="A210" s="23" t="s">
        <v>247</v>
      </c>
      <c r="B210" s="23" t="s">
        <v>246</v>
      </c>
      <c r="C210" s="24">
        <f>C211</f>
        <v>0</v>
      </c>
    </row>
    <row r="211" spans="1:3" s="31" customFormat="1" ht="31.5" hidden="1">
      <c r="A211" s="23" t="s">
        <v>245</v>
      </c>
      <c r="B211" s="23" t="s">
        <v>244</v>
      </c>
      <c r="C211" s="24"/>
    </row>
    <row r="212" spans="1:3" s="31" customFormat="1" ht="15.75" hidden="1">
      <c r="A212" s="23" t="s">
        <v>243</v>
      </c>
      <c r="B212" s="23" t="s">
        <v>45</v>
      </c>
      <c r="C212" s="24">
        <f>C213</f>
        <v>0</v>
      </c>
    </row>
    <row r="213" spans="1:3" s="31" customFormat="1" ht="31.5" hidden="1">
      <c r="A213" s="23" t="s">
        <v>242</v>
      </c>
      <c r="B213" s="23" t="s">
        <v>241</v>
      </c>
      <c r="C213" s="24"/>
    </row>
    <row r="214" spans="1:3" s="31" customFormat="1" ht="15.75" hidden="1">
      <c r="A214" s="23" t="s">
        <v>240</v>
      </c>
      <c r="B214" s="23" t="s">
        <v>46</v>
      </c>
      <c r="C214" s="34">
        <f>C215</f>
        <v>0</v>
      </c>
    </row>
    <row r="215" spans="1:3" s="31" customFormat="1" ht="15.75" hidden="1">
      <c r="A215" s="23" t="s">
        <v>239</v>
      </c>
      <c r="B215" s="23" t="s">
        <v>354</v>
      </c>
      <c r="C215" s="24"/>
    </row>
    <row r="216" spans="1:3" s="31" customFormat="1" ht="15.75">
      <c r="A216" s="23" t="s">
        <v>238</v>
      </c>
      <c r="B216" s="23" t="s">
        <v>53</v>
      </c>
      <c r="C216" s="22">
        <f>C217+C279+C276</f>
        <v>47010113.03</v>
      </c>
    </row>
    <row r="217" spans="1:3" ht="31.5">
      <c r="A217" s="23" t="s">
        <v>237</v>
      </c>
      <c r="B217" s="23" t="s">
        <v>236</v>
      </c>
      <c r="C217" s="24">
        <f>C218+C220+C240+C261</f>
        <v>47847600</v>
      </c>
    </row>
    <row r="218" spans="1:3" ht="31.5">
      <c r="A218" s="23" t="s">
        <v>235</v>
      </c>
      <c r="B218" s="23" t="s">
        <v>747</v>
      </c>
      <c r="C218" s="24">
        <f>C219</f>
        <v>17355000</v>
      </c>
    </row>
    <row r="219" spans="1:3" ht="31.5">
      <c r="A219" s="23" t="s">
        <v>897</v>
      </c>
      <c r="B219" s="23" t="s">
        <v>749</v>
      </c>
      <c r="C219" s="24">
        <v>17355000</v>
      </c>
    </row>
    <row r="220" spans="1:3" ht="31.5">
      <c r="A220" s="23" t="s">
        <v>234</v>
      </c>
      <c r="B220" s="23" t="s">
        <v>396</v>
      </c>
      <c r="C220" s="24">
        <f>SUM(C221:C230)</f>
        <v>14600000</v>
      </c>
    </row>
    <row r="221" spans="1:3" ht="31.5" hidden="1">
      <c r="A221" s="23" t="s">
        <v>233</v>
      </c>
      <c r="B221" s="23" t="s">
        <v>750</v>
      </c>
      <c r="C221" s="24"/>
    </row>
    <row r="222" spans="1:3" ht="47.25" hidden="1">
      <c r="A222" s="23" t="s">
        <v>232</v>
      </c>
      <c r="B222" s="23" t="s">
        <v>751</v>
      </c>
      <c r="C222" s="24"/>
    </row>
    <row r="223" spans="1:3" ht="31.5" hidden="1">
      <c r="A223" s="23" t="s">
        <v>231</v>
      </c>
      <c r="B223" s="23" t="s">
        <v>753</v>
      </c>
      <c r="C223" s="24"/>
    </row>
    <row r="224" spans="1:3" ht="47.25" hidden="1">
      <c r="A224" s="23" t="s">
        <v>230</v>
      </c>
      <c r="B224" s="23" t="s">
        <v>755</v>
      </c>
      <c r="C224" s="24"/>
    </row>
    <row r="225" spans="1:3" ht="47.25" hidden="1">
      <c r="A225" s="23" t="s">
        <v>229</v>
      </c>
      <c r="B225" s="23" t="s">
        <v>757</v>
      </c>
      <c r="C225" s="24"/>
    </row>
    <row r="226" spans="1:3" ht="78.75" hidden="1">
      <c r="A226" s="23" t="s">
        <v>228</v>
      </c>
      <c r="B226" s="23" t="s">
        <v>320</v>
      </c>
      <c r="C226" s="24"/>
    </row>
    <row r="227" spans="1:3" ht="63" hidden="1">
      <c r="A227" s="23" t="s">
        <v>227</v>
      </c>
      <c r="B227" s="23" t="s">
        <v>226</v>
      </c>
      <c r="C227" s="24"/>
    </row>
    <row r="228" spans="1:3" ht="47.25" hidden="1">
      <c r="A228" s="23" t="s">
        <v>225</v>
      </c>
      <c r="B228" s="23" t="s">
        <v>224</v>
      </c>
      <c r="C228" s="24"/>
    </row>
    <row r="229" spans="1:3" ht="31.5" hidden="1">
      <c r="A229" s="23" t="s">
        <v>223</v>
      </c>
      <c r="B229" s="23" t="s">
        <v>762</v>
      </c>
      <c r="C229" s="24"/>
    </row>
    <row r="230" spans="1:3" ht="15.75">
      <c r="A230" s="23" t="s">
        <v>222</v>
      </c>
      <c r="B230" s="23" t="s">
        <v>221</v>
      </c>
      <c r="C230" s="24">
        <f>C231+C232+C233+C234+C235+C236+C237+C238+C239</f>
        <v>14600000</v>
      </c>
    </row>
    <row r="231" spans="1:3" ht="31.5">
      <c r="A231" s="23" t="s">
        <v>220</v>
      </c>
      <c r="B231" s="23" t="s">
        <v>219</v>
      </c>
      <c r="C231" s="24">
        <v>14100000</v>
      </c>
    </row>
    <row r="232" spans="1:3" ht="47.25" hidden="1">
      <c r="A232" s="23" t="s">
        <v>218</v>
      </c>
      <c r="B232" s="23" t="s">
        <v>217</v>
      </c>
      <c r="C232" s="24"/>
    </row>
    <row r="233" spans="1:3" ht="47.25" hidden="1">
      <c r="A233" s="23" t="s">
        <v>216</v>
      </c>
      <c r="B233" s="23" t="s">
        <v>215</v>
      </c>
      <c r="C233" s="24"/>
    </row>
    <row r="234" spans="1:3" ht="47.25" hidden="1">
      <c r="A234" s="23" t="s">
        <v>214</v>
      </c>
      <c r="B234" s="23" t="s">
        <v>213</v>
      </c>
      <c r="C234" s="24"/>
    </row>
    <row r="235" spans="1:3" ht="47.25">
      <c r="A235" s="23" t="s">
        <v>212</v>
      </c>
      <c r="B235" s="23" t="s">
        <v>211</v>
      </c>
      <c r="C235" s="24">
        <v>500000</v>
      </c>
    </row>
    <row r="236" spans="1:3" ht="63" hidden="1">
      <c r="A236" s="23" t="s">
        <v>210</v>
      </c>
      <c r="B236" s="23" t="s">
        <v>209</v>
      </c>
      <c r="C236" s="24"/>
    </row>
    <row r="237" spans="1:3" ht="63" hidden="1">
      <c r="A237" s="23" t="s">
        <v>208</v>
      </c>
      <c r="B237" s="23" t="s">
        <v>207</v>
      </c>
      <c r="C237" s="24"/>
    </row>
    <row r="238" spans="1:3" ht="63" hidden="1">
      <c r="A238" s="23" t="s">
        <v>206</v>
      </c>
      <c r="B238" s="23" t="s">
        <v>205</v>
      </c>
      <c r="C238" s="24"/>
    </row>
    <row r="239" spans="1:3" ht="47.25" hidden="1">
      <c r="A239" s="23" t="s">
        <v>204</v>
      </c>
      <c r="B239" s="23" t="s">
        <v>203</v>
      </c>
      <c r="C239" s="24"/>
    </row>
    <row r="240" spans="1:3" ht="31.5">
      <c r="A240" s="23" t="s">
        <v>202</v>
      </c>
      <c r="B240" s="23" t="s">
        <v>589</v>
      </c>
      <c r="C240" s="24">
        <f>C241+C242+C243+C244+C255+C259+C260+C254</f>
        <v>9492600</v>
      </c>
    </row>
    <row r="241" spans="1:3" ht="47.25">
      <c r="A241" s="23" t="s">
        <v>201</v>
      </c>
      <c r="B241" s="23" t="s">
        <v>16</v>
      </c>
      <c r="C241" s="24">
        <v>1362800</v>
      </c>
    </row>
    <row r="242" spans="1:3" ht="47.25" hidden="1">
      <c r="A242" s="23" t="s">
        <v>200</v>
      </c>
      <c r="B242" s="23" t="s">
        <v>15</v>
      </c>
      <c r="C242" s="24"/>
    </row>
    <row r="243" spans="1:3" ht="31.5" hidden="1">
      <c r="A243" s="23" t="s">
        <v>199</v>
      </c>
      <c r="B243" s="23" t="s">
        <v>198</v>
      </c>
      <c r="C243" s="24"/>
    </row>
    <row r="244" spans="1:3" ht="31.5">
      <c r="A244" s="23" t="s">
        <v>197</v>
      </c>
      <c r="B244" s="23" t="s">
        <v>196</v>
      </c>
      <c r="C244" s="24">
        <f>C245+C246+C247+C248+C249+C250+C251+C252+C253</f>
        <v>8129800</v>
      </c>
    </row>
    <row r="245" spans="1:3" ht="31.5">
      <c r="A245" s="23" t="s">
        <v>1007</v>
      </c>
      <c r="B245" s="23" t="s">
        <v>1008</v>
      </c>
      <c r="C245" s="24">
        <v>8129800</v>
      </c>
    </row>
    <row r="246" spans="1:3" ht="78.75" hidden="1">
      <c r="A246" s="23" t="s">
        <v>195</v>
      </c>
      <c r="B246" s="23" t="s">
        <v>1208</v>
      </c>
      <c r="C246" s="24"/>
    </row>
    <row r="247" spans="1:3" ht="78.75" hidden="1">
      <c r="A247" s="23" t="s">
        <v>194</v>
      </c>
      <c r="B247" s="23" t="s">
        <v>321</v>
      </c>
      <c r="C247" s="24"/>
    </row>
    <row r="248" spans="1:3" s="31" customFormat="1" ht="31.5" hidden="1">
      <c r="A248" s="23" t="s">
        <v>193</v>
      </c>
      <c r="B248" s="23" t="s">
        <v>192</v>
      </c>
      <c r="C248" s="24"/>
    </row>
    <row r="249" spans="1:3" ht="31.5" hidden="1">
      <c r="A249" s="23" t="s">
        <v>191</v>
      </c>
      <c r="B249" s="23" t="s">
        <v>22</v>
      </c>
      <c r="C249" s="24"/>
    </row>
    <row r="250" spans="1:3" ht="31.5" hidden="1">
      <c r="A250" s="23" t="s">
        <v>190</v>
      </c>
      <c r="B250" s="23" t="s">
        <v>451</v>
      </c>
      <c r="C250" s="24"/>
    </row>
    <row r="251" spans="1:3" ht="31.5" hidden="1">
      <c r="A251" s="23" t="s">
        <v>189</v>
      </c>
      <c r="B251" s="23" t="s">
        <v>1245</v>
      </c>
      <c r="C251" s="24"/>
    </row>
    <row r="252" spans="1:3" ht="63" hidden="1">
      <c r="A252" s="23" t="s">
        <v>188</v>
      </c>
      <c r="B252" s="23" t="s">
        <v>361</v>
      </c>
      <c r="C252" s="24"/>
    </row>
    <row r="253" spans="1:3" ht="47.25" hidden="1">
      <c r="A253" s="23" t="s">
        <v>187</v>
      </c>
      <c r="B253" s="23" t="s">
        <v>507</v>
      </c>
      <c r="C253" s="24"/>
    </row>
    <row r="254" spans="1:3" s="31" customFormat="1" ht="63" hidden="1">
      <c r="A254" s="23" t="s">
        <v>186</v>
      </c>
      <c r="B254" s="23" t="s">
        <v>512</v>
      </c>
      <c r="C254" s="24"/>
    </row>
    <row r="255" spans="1:3" ht="47.25" hidden="1">
      <c r="A255" s="23" t="s">
        <v>185</v>
      </c>
      <c r="B255" s="23" t="s">
        <v>481</v>
      </c>
      <c r="C255" s="24">
        <f>C256+C257+C258</f>
        <v>0</v>
      </c>
    </row>
    <row r="256" spans="1:3" ht="63" hidden="1">
      <c r="A256" s="23" t="s">
        <v>184</v>
      </c>
      <c r="B256" s="23" t="s">
        <v>482</v>
      </c>
      <c r="C256" s="24"/>
    </row>
    <row r="257" spans="1:3" ht="63" hidden="1">
      <c r="A257" s="23" t="s">
        <v>183</v>
      </c>
      <c r="B257" s="23" t="s">
        <v>1179</v>
      </c>
      <c r="C257" s="24"/>
    </row>
    <row r="258" spans="1:3" s="31" customFormat="1" ht="63" hidden="1">
      <c r="A258" s="23" t="s">
        <v>182</v>
      </c>
      <c r="B258" s="23" t="s">
        <v>616</v>
      </c>
      <c r="C258" s="24"/>
    </row>
    <row r="259" spans="1:3" ht="63" hidden="1">
      <c r="A259" s="23" t="s">
        <v>181</v>
      </c>
      <c r="B259" s="23" t="s">
        <v>1178</v>
      </c>
      <c r="C259" s="24"/>
    </row>
    <row r="260" spans="1:3" ht="31.5" hidden="1">
      <c r="A260" s="23" t="s">
        <v>180</v>
      </c>
      <c r="B260" s="23" t="s">
        <v>179</v>
      </c>
      <c r="C260" s="24"/>
    </row>
    <row r="261" spans="1:3" ht="15.75">
      <c r="A261" s="23" t="s">
        <v>178</v>
      </c>
      <c r="B261" s="23" t="s">
        <v>28</v>
      </c>
      <c r="C261" s="24">
        <f>C262+C263+C264</f>
        <v>6400000</v>
      </c>
    </row>
    <row r="262" spans="1:3" ht="63" hidden="1">
      <c r="A262" s="23" t="s">
        <v>177</v>
      </c>
      <c r="B262" s="23" t="s">
        <v>541</v>
      </c>
      <c r="C262" s="24"/>
    </row>
    <row r="263" spans="1:3" ht="31.5" hidden="1">
      <c r="A263" s="23" t="s">
        <v>176</v>
      </c>
      <c r="B263" s="23" t="s">
        <v>56</v>
      </c>
      <c r="C263" s="24"/>
    </row>
    <row r="264" spans="1:3" ht="31.5">
      <c r="A264" s="23" t="s">
        <v>175</v>
      </c>
      <c r="B264" s="23" t="s">
        <v>803</v>
      </c>
      <c r="C264" s="24">
        <f>C265+C272</f>
        <v>6400000</v>
      </c>
    </row>
    <row r="265" spans="1:3" ht="15.75" hidden="1">
      <c r="A265" s="23" t="s">
        <v>174</v>
      </c>
      <c r="B265" s="23" t="s">
        <v>805</v>
      </c>
      <c r="C265" s="24">
        <f>C266+C267+C269+C270+C271+C268</f>
        <v>0</v>
      </c>
    </row>
    <row r="266" spans="1:3" ht="15.75" hidden="1">
      <c r="A266" s="23" t="s">
        <v>173</v>
      </c>
      <c r="B266" s="23" t="s">
        <v>805</v>
      </c>
      <c r="C266" s="24"/>
    </row>
    <row r="267" spans="1:3" ht="31.5" hidden="1">
      <c r="A267" s="23" t="s">
        <v>172</v>
      </c>
      <c r="B267" s="23" t="s">
        <v>171</v>
      </c>
      <c r="C267" s="24"/>
    </row>
    <row r="268" spans="1:3" ht="47.25" hidden="1">
      <c r="A268" s="23" t="s">
        <v>170</v>
      </c>
      <c r="B268" s="23" t="s">
        <v>169</v>
      </c>
      <c r="C268" s="24"/>
    </row>
    <row r="269" spans="1:3" ht="31.5" hidden="1">
      <c r="A269" s="23" t="s">
        <v>168</v>
      </c>
      <c r="B269" s="23" t="s">
        <v>167</v>
      </c>
      <c r="C269" s="24"/>
    </row>
    <row r="270" spans="1:3" ht="47.25" hidden="1">
      <c r="A270" s="23" t="s">
        <v>166</v>
      </c>
      <c r="B270" s="23" t="s">
        <v>165</v>
      </c>
      <c r="C270" s="24"/>
    </row>
    <row r="271" spans="1:3" s="31" customFormat="1" ht="63" hidden="1">
      <c r="A271" s="23" t="s">
        <v>164</v>
      </c>
      <c r="B271" s="23" t="s">
        <v>55</v>
      </c>
      <c r="C271" s="24"/>
    </row>
    <row r="272" spans="1:3" ht="15.75">
      <c r="A272" s="23" t="s">
        <v>163</v>
      </c>
      <c r="B272" s="23" t="s">
        <v>28</v>
      </c>
      <c r="C272" s="24">
        <f>C273+C274+C275</f>
        <v>6400000</v>
      </c>
    </row>
    <row r="273" spans="1:3" ht="47.25" hidden="1">
      <c r="A273" s="23" t="s">
        <v>162</v>
      </c>
      <c r="B273" s="23" t="s">
        <v>161</v>
      </c>
      <c r="C273" s="24"/>
    </row>
    <row r="274" spans="1:3" ht="47.25">
      <c r="A274" s="23" t="s">
        <v>160</v>
      </c>
      <c r="B274" s="23" t="s">
        <v>159</v>
      </c>
      <c r="C274" s="24">
        <v>3910000</v>
      </c>
    </row>
    <row r="275" spans="1:3" ht="47.25">
      <c r="A275" s="23" t="s">
        <v>158</v>
      </c>
      <c r="B275" s="23" t="s">
        <v>157</v>
      </c>
      <c r="C275" s="24">
        <v>2490000</v>
      </c>
    </row>
    <row r="276" spans="1:3" s="31" customFormat="1" ht="47.25">
      <c r="A276" s="23" t="s">
        <v>156</v>
      </c>
      <c r="B276" s="23" t="s">
        <v>150</v>
      </c>
      <c r="C276" s="32">
        <f>C277+C278</f>
        <v>33741.07</v>
      </c>
    </row>
    <row r="277" spans="1:3" s="31" customFormat="1" ht="63">
      <c r="A277" s="23" t="s">
        <v>155</v>
      </c>
      <c r="B277" s="23" t="s">
        <v>154</v>
      </c>
      <c r="C277" s="32">
        <v>17571.07</v>
      </c>
    </row>
    <row r="278" spans="1:3" s="31" customFormat="1" ht="31.5">
      <c r="A278" s="23" t="s">
        <v>153</v>
      </c>
      <c r="B278" s="23" t="s">
        <v>152</v>
      </c>
      <c r="C278" s="32">
        <v>16170</v>
      </c>
    </row>
    <row r="279" spans="1:3" s="31" customFormat="1" ht="47.25">
      <c r="A279" s="23" t="s">
        <v>151</v>
      </c>
      <c r="B279" s="23" t="s">
        <v>150</v>
      </c>
      <c r="C279" s="32">
        <f>C280</f>
        <v>-871228.04</v>
      </c>
    </row>
    <row r="280" spans="1:3" ht="47.25">
      <c r="A280" s="30" t="s">
        <v>149</v>
      </c>
      <c r="B280" s="23" t="s">
        <v>148</v>
      </c>
      <c r="C280" s="22">
        <v>-871228.04</v>
      </c>
    </row>
    <row r="281" spans="1:3" ht="15.75">
      <c r="A281" s="27">
        <v>812</v>
      </c>
      <c r="B281" s="29" t="s">
        <v>322</v>
      </c>
      <c r="C281" s="25">
        <f>C282</f>
        <v>253600</v>
      </c>
    </row>
    <row r="282" spans="1:3" ht="15.75">
      <c r="A282" s="23" t="s">
        <v>146</v>
      </c>
      <c r="B282" s="23" t="s">
        <v>115</v>
      </c>
      <c r="C282" s="22">
        <f>C283</f>
        <v>253600</v>
      </c>
    </row>
    <row r="283" spans="1:3" ht="15.75">
      <c r="A283" s="23" t="s">
        <v>145</v>
      </c>
      <c r="B283" s="23" t="s">
        <v>45</v>
      </c>
      <c r="C283" s="22">
        <f>C284</f>
        <v>253600</v>
      </c>
    </row>
    <row r="284" spans="1:3" ht="47.25">
      <c r="A284" s="23" t="s">
        <v>144</v>
      </c>
      <c r="B284" s="23" t="s">
        <v>42</v>
      </c>
      <c r="C284" s="22">
        <v>253600</v>
      </c>
    </row>
    <row r="285" spans="1:3" ht="47.25">
      <c r="A285" s="27">
        <v>815</v>
      </c>
      <c r="B285" s="29" t="s">
        <v>147</v>
      </c>
      <c r="C285" s="25">
        <f>C286</f>
        <v>18500</v>
      </c>
    </row>
    <row r="286" spans="1:3" ht="15.75">
      <c r="A286" s="23" t="s">
        <v>146</v>
      </c>
      <c r="B286" s="23" t="s">
        <v>115</v>
      </c>
      <c r="C286" s="22">
        <f>C287</f>
        <v>18500</v>
      </c>
    </row>
    <row r="287" spans="1:3" ht="15.75">
      <c r="A287" s="23" t="s">
        <v>145</v>
      </c>
      <c r="B287" s="23" t="s">
        <v>45</v>
      </c>
      <c r="C287" s="22">
        <f>C288</f>
        <v>18500</v>
      </c>
    </row>
    <row r="288" spans="1:3" ht="47.25">
      <c r="A288" s="23" t="s">
        <v>144</v>
      </c>
      <c r="B288" s="23" t="s">
        <v>42</v>
      </c>
      <c r="C288" s="22">
        <v>18500</v>
      </c>
    </row>
    <row r="289" spans="1:3" ht="31.5">
      <c r="A289" s="27">
        <v>831</v>
      </c>
      <c r="B289" s="29" t="s">
        <v>143</v>
      </c>
      <c r="C289" s="25">
        <f>C290</f>
        <v>35000</v>
      </c>
    </row>
    <row r="290" spans="1:3" ht="15.75">
      <c r="A290" s="23" t="s">
        <v>142</v>
      </c>
      <c r="B290" s="23" t="s">
        <v>115</v>
      </c>
      <c r="C290" s="24">
        <f>C291</f>
        <v>35000</v>
      </c>
    </row>
    <row r="291" spans="1:3" ht="15.75">
      <c r="A291" s="23" t="s">
        <v>141</v>
      </c>
      <c r="B291" s="23" t="s">
        <v>45</v>
      </c>
      <c r="C291" s="24">
        <f>C292</f>
        <v>35000</v>
      </c>
    </row>
    <row r="292" spans="1:3" ht="47.25">
      <c r="A292" s="23" t="s">
        <v>140</v>
      </c>
      <c r="B292" s="23" t="s">
        <v>42</v>
      </c>
      <c r="C292" s="22">
        <v>35000</v>
      </c>
    </row>
    <row r="293" spans="1:3" ht="47.25">
      <c r="A293" s="27">
        <v>863</v>
      </c>
      <c r="B293" s="29" t="s">
        <v>139</v>
      </c>
      <c r="C293" s="25">
        <f>C294</f>
        <v>62133691.300000004</v>
      </c>
    </row>
    <row r="294" spans="1:3" ht="15.75">
      <c r="A294" s="23" t="s">
        <v>138</v>
      </c>
      <c r="B294" s="23" t="s">
        <v>115</v>
      </c>
      <c r="C294" s="24">
        <f>C295+C309</f>
        <v>62133691.300000004</v>
      </c>
    </row>
    <row r="295" spans="1:3" ht="47.25">
      <c r="A295" s="23" t="s">
        <v>137</v>
      </c>
      <c r="B295" s="28" t="s">
        <v>60</v>
      </c>
      <c r="C295" s="24">
        <f>C296+C305</f>
        <v>47249353.42</v>
      </c>
    </row>
    <row r="296" spans="1:3" ht="78.75">
      <c r="A296" s="23" t="s">
        <v>136</v>
      </c>
      <c r="B296" s="23" t="s">
        <v>323</v>
      </c>
      <c r="C296" s="24">
        <f>C297+C299+C301+C303</f>
        <v>46766216.22</v>
      </c>
    </row>
    <row r="297" spans="1:3" ht="63">
      <c r="A297" s="23" t="s">
        <v>135</v>
      </c>
      <c r="B297" s="23" t="s">
        <v>577</v>
      </c>
      <c r="C297" s="24">
        <f>C298</f>
        <v>30041710.03</v>
      </c>
    </row>
    <row r="298" spans="1:3" ht="78.75">
      <c r="A298" s="23" t="s">
        <v>134</v>
      </c>
      <c r="B298" s="23" t="s">
        <v>324</v>
      </c>
      <c r="C298" s="22">
        <v>30041710.03</v>
      </c>
    </row>
    <row r="299" spans="1:3" ht="78.75">
      <c r="A299" s="23" t="s">
        <v>133</v>
      </c>
      <c r="B299" s="23" t="s">
        <v>325</v>
      </c>
      <c r="C299" s="24">
        <f>C300</f>
        <v>192301.15</v>
      </c>
    </row>
    <row r="300" spans="1:3" ht="78.75">
      <c r="A300" s="23" t="s">
        <v>132</v>
      </c>
      <c r="B300" s="23" t="s">
        <v>131</v>
      </c>
      <c r="C300" s="22">
        <v>192301.15</v>
      </c>
    </row>
    <row r="301" spans="1:3" ht="78.75">
      <c r="A301" s="23" t="s">
        <v>130</v>
      </c>
      <c r="B301" s="23" t="s">
        <v>129</v>
      </c>
      <c r="C301" s="24">
        <f>C302</f>
        <v>18804.56</v>
      </c>
    </row>
    <row r="302" spans="1:3" ht="63">
      <c r="A302" s="23" t="s">
        <v>128</v>
      </c>
      <c r="B302" s="23" t="s">
        <v>127</v>
      </c>
      <c r="C302" s="22">
        <v>18804.56</v>
      </c>
    </row>
    <row r="303" spans="1:3" ht="33" customHeight="1">
      <c r="A303" s="23" t="s">
        <v>326</v>
      </c>
      <c r="B303" s="23" t="s">
        <v>13</v>
      </c>
      <c r="C303" s="24">
        <f>C304</f>
        <v>16513400.48</v>
      </c>
    </row>
    <row r="304" spans="1:3" ht="31.5">
      <c r="A304" s="23" t="s">
        <v>327</v>
      </c>
      <c r="B304" s="23" t="s">
        <v>12</v>
      </c>
      <c r="C304" s="22">
        <v>16513400.48</v>
      </c>
    </row>
    <row r="305" spans="1:3" ht="31.5">
      <c r="A305" s="23" t="s">
        <v>126</v>
      </c>
      <c r="B305" s="23" t="s">
        <v>44</v>
      </c>
      <c r="C305" s="24">
        <f>C306</f>
        <v>483137.2</v>
      </c>
    </row>
    <row r="306" spans="1:3" ht="47.25">
      <c r="A306" s="23" t="s">
        <v>125</v>
      </c>
      <c r="B306" s="23" t="s">
        <v>1235</v>
      </c>
      <c r="C306" s="22">
        <v>483137.2</v>
      </c>
    </row>
    <row r="307" spans="1:3" ht="78.75" hidden="1">
      <c r="A307" s="23" t="s">
        <v>124</v>
      </c>
      <c r="B307" s="23" t="s">
        <v>328</v>
      </c>
      <c r="C307" s="24">
        <f>C308</f>
        <v>0</v>
      </c>
    </row>
    <row r="308" spans="1:3" ht="78.75" hidden="1">
      <c r="A308" s="23" t="s">
        <v>123</v>
      </c>
      <c r="B308" s="23" t="s">
        <v>122</v>
      </c>
      <c r="C308" s="24"/>
    </row>
    <row r="309" spans="1:3" ht="31.5">
      <c r="A309" s="23" t="s">
        <v>121</v>
      </c>
      <c r="B309" s="23" t="s">
        <v>484</v>
      </c>
      <c r="C309" s="24">
        <f>C310+C311+C312</f>
        <v>14884337.88</v>
      </c>
    </row>
    <row r="310" spans="1:3" ht="63">
      <c r="A310" s="23" t="s">
        <v>329</v>
      </c>
      <c r="B310" s="23" t="s">
        <v>4</v>
      </c>
      <c r="C310" s="24">
        <v>720338.98</v>
      </c>
    </row>
    <row r="311" spans="1:3" ht="78.75">
      <c r="A311" s="23" t="s">
        <v>120</v>
      </c>
      <c r="B311" s="23" t="s">
        <v>409</v>
      </c>
      <c r="C311" s="24">
        <v>11113465.13</v>
      </c>
    </row>
    <row r="312" spans="1:3" ht="47.25">
      <c r="A312" s="23" t="s">
        <v>119</v>
      </c>
      <c r="B312" s="23" t="s">
        <v>118</v>
      </c>
      <c r="C312" s="22">
        <v>3050533.77</v>
      </c>
    </row>
    <row r="313" spans="1:3" ht="31.5">
      <c r="A313" s="27">
        <v>876</v>
      </c>
      <c r="B313" s="29" t="s">
        <v>330</v>
      </c>
      <c r="C313" s="25">
        <f>C314</f>
        <v>43000</v>
      </c>
    </row>
    <row r="314" spans="1:3" ht="15.75">
      <c r="A314" s="23" t="s">
        <v>142</v>
      </c>
      <c r="B314" s="23" t="s">
        <v>115</v>
      </c>
      <c r="C314" s="24">
        <f>C315</f>
        <v>43000</v>
      </c>
    </row>
    <row r="315" spans="1:3" ht="15.75">
      <c r="A315" s="23" t="s">
        <v>141</v>
      </c>
      <c r="B315" s="23" t="s">
        <v>45</v>
      </c>
      <c r="C315" s="24">
        <f>C316</f>
        <v>43000</v>
      </c>
    </row>
    <row r="316" spans="1:3" ht="47.25">
      <c r="A316" s="23" t="s">
        <v>140</v>
      </c>
      <c r="B316" s="23" t="s">
        <v>42</v>
      </c>
      <c r="C316" s="22">
        <v>43000</v>
      </c>
    </row>
    <row r="317" spans="1:3" ht="31.5">
      <c r="A317" s="27">
        <v>890</v>
      </c>
      <c r="B317" s="26" t="s">
        <v>117</v>
      </c>
      <c r="C317" s="25">
        <f>C318</f>
        <v>255826.86</v>
      </c>
    </row>
    <row r="318" spans="1:3" ht="15.75">
      <c r="A318" s="23" t="s">
        <v>116</v>
      </c>
      <c r="B318" s="23" t="s">
        <v>115</v>
      </c>
      <c r="C318" s="24">
        <f>C319</f>
        <v>255826.86</v>
      </c>
    </row>
    <row r="319" spans="1:3" ht="15.75">
      <c r="A319" s="23" t="s">
        <v>114</v>
      </c>
      <c r="B319" s="23" t="s">
        <v>45</v>
      </c>
      <c r="C319" s="24">
        <f>C320+C321+C323+C324+C326+C327</f>
        <v>255826.86</v>
      </c>
    </row>
    <row r="320" spans="1:3" ht="31.5">
      <c r="A320" s="23" t="s">
        <v>331</v>
      </c>
      <c r="B320" s="23" t="s">
        <v>1136</v>
      </c>
      <c r="C320" s="24">
        <v>17000</v>
      </c>
    </row>
    <row r="321" spans="1:3" ht="33.75" customHeight="1">
      <c r="A321" s="23" t="s">
        <v>113</v>
      </c>
      <c r="B321" s="23" t="s">
        <v>1137</v>
      </c>
      <c r="C321" s="24">
        <v>5500</v>
      </c>
    </row>
    <row r="322" spans="1:3" ht="31.5" hidden="1">
      <c r="A322" s="23" t="s">
        <v>113</v>
      </c>
      <c r="B322" s="23" t="s">
        <v>112</v>
      </c>
      <c r="C322" s="24"/>
    </row>
    <row r="323" spans="1:3" ht="31.5">
      <c r="A323" s="23" t="s">
        <v>111</v>
      </c>
      <c r="B323" s="23" t="s">
        <v>110</v>
      </c>
      <c r="C323" s="22">
        <v>18000</v>
      </c>
    </row>
    <row r="324" spans="1:3" ht="31.5">
      <c r="A324" s="23" t="s">
        <v>109</v>
      </c>
      <c r="B324" s="23" t="s">
        <v>344</v>
      </c>
      <c r="C324" s="22">
        <v>208243.56</v>
      </c>
    </row>
    <row r="325" spans="1:3" ht="47.25" hidden="1">
      <c r="A325" s="23" t="s">
        <v>108</v>
      </c>
      <c r="B325" s="23" t="s">
        <v>107</v>
      </c>
      <c r="C325" s="22"/>
    </row>
    <row r="326" spans="1:3" ht="47.25">
      <c r="A326" s="23" t="s">
        <v>108</v>
      </c>
      <c r="B326" s="23" t="s">
        <v>107</v>
      </c>
      <c r="C326" s="22">
        <v>6455.8</v>
      </c>
    </row>
    <row r="327" spans="1:3" ht="47.25">
      <c r="A327" s="23" t="s">
        <v>332</v>
      </c>
      <c r="B327" s="23" t="s">
        <v>42</v>
      </c>
      <c r="C327" s="24">
        <v>627.5</v>
      </c>
    </row>
    <row r="328" spans="1:3" ht="15.75">
      <c r="A328" s="21"/>
      <c r="B328" s="21"/>
      <c r="C328" s="21"/>
    </row>
    <row r="329" spans="1:3" ht="15.75">
      <c r="A329" s="21"/>
      <c r="B329" s="21"/>
      <c r="C329" s="21"/>
    </row>
    <row r="330" spans="1:3" ht="15.75">
      <c r="A330" s="21"/>
      <c r="B330" s="21"/>
      <c r="C330" s="21"/>
    </row>
    <row r="331" spans="1:3" ht="15.75">
      <c r="A331" s="20" t="s">
        <v>106</v>
      </c>
      <c r="C331" s="19"/>
    </row>
  </sheetData>
  <sheetProtection/>
  <mergeCells count="7">
    <mergeCell ref="A8:C8"/>
    <mergeCell ref="A1:C1"/>
    <mergeCell ref="A3:C3"/>
    <mergeCell ref="A5:C5"/>
    <mergeCell ref="A2:C2"/>
    <mergeCell ref="A4:C4"/>
    <mergeCell ref="A6:C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="130" zoomScaleNormal="130" zoomScalePageLayoutView="0" workbookViewId="0" topLeftCell="A1">
      <selection activeCell="B12" sqref="B12"/>
    </sheetView>
  </sheetViews>
  <sheetFormatPr defaultColWidth="9.00390625" defaultRowHeight="12.75"/>
  <cols>
    <col min="1" max="1" width="8.75390625" style="3" customWidth="1"/>
    <col min="2" max="2" width="55.00390625" style="4" customWidth="1"/>
    <col min="3" max="3" width="24.75390625" style="4" customWidth="1"/>
    <col min="4" max="4" width="28.75390625" style="4" customWidth="1"/>
    <col min="5" max="16384" width="9.125" style="4" customWidth="1"/>
  </cols>
  <sheetData>
    <row r="1" spans="1:4" s="200" customFormat="1" ht="15.75">
      <c r="A1" s="270" t="s">
        <v>1303</v>
      </c>
      <c r="B1" s="270"/>
      <c r="C1" s="270"/>
      <c r="D1" s="270"/>
    </row>
    <row r="2" spans="1:4" s="200" customFormat="1" ht="15.75">
      <c r="A2" s="270" t="s">
        <v>1290</v>
      </c>
      <c r="B2" s="270"/>
      <c r="C2" s="270"/>
      <c r="D2" s="270"/>
    </row>
    <row r="3" spans="1:4" s="200" customFormat="1" ht="15.75">
      <c r="A3" s="270" t="s">
        <v>1291</v>
      </c>
      <c r="B3" s="270"/>
      <c r="C3" s="270"/>
      <c r="D3" s="270"/>
    </row>
    <row r="4" spans="1:4" s="200" customFormat="1" ht="15.75">
      <c r="A4" s="270" t="s">
        <v>1292</v>
      </c>
      <c r="B4" s="270"/>
      <c r="C4" s="270"/>
      <c r="D4" s="270"/>
    </row>
    <row r="5" spans="1:4" s="200" customFormat="1" ht="15.75">
      <c r="A5" s="270" t="s">
        <v>1293</v>
      </c>
      <c r="B5" s="270"/>
      <c r="C5" s="270"/>
      <c r="D5" s="270"/>
    </row>
    <row r="6" spans="1:4" s="200" customFormat="1" ht="15.75">
      <c r="A6" s="270" t="s">
        <v>1289</v>
      </c>
      <c r="B6" s="270"/>
      <c r="C6" s="270"/>
      <c r="D6" s="270"/>
    </row>
    <row r="7" spans="1:4" ht="15.75">
      <c r="A7" s="190"/>
      <c r="B7" s="21"/>
      <c r="C7" s="21"/>
      <c r="D7" s="21"/>
    </row>
    <row r="8" spans="1:4" ht="71.25" customHeight="1">
      <c r="A8" s="284" t="s">
        <v>1285</v>
      </c>
      <c r="B8" s="284"/>
      <c r="C8" s="284"/>
      <c r="D8" s="284"/>
    </row>
    <row r="9" spans="1:4" ht="11.25">
      <c r="A9" s="280" t="s">
        <v>84</v>
      </c>
      <c r="B9" s="280" t="s">
        <v>1150</v>
      </c>
      <c r="C9" s="280" t="s">
        <v>714</v>
      </c>
      <c r="D9" s="282" t="s">
        <v>811</v>
      </c>
    </row>
    <row r="10" spans="1:4" ht="33.75" customHeight="1">
      <c r="A10" s="281"/>
      <c r="B10" s="281"/>
      <c r="C10" s="281"/>
      <c r="D10" s="283"/>
    </row>
    <row r="11" spans="1:4" ht="15.75">
      <c r="A11" s="229">
        <v>1</v>
      </c>
      <c r="B11" s="23" t="s">
        <v>893</v>
      </c>
      <c r="C11" s="24">
        <f>D11</f>
        <v>50000</v>
      </c>
      <c r="D11" s="32">
        <v>50000</v>
      </c>
    </row>
    <row r="12" spans="1:4" ht="15.75">
      <c r="A12" s="229">
        <v>2</v>
      </c>
      <c r="B12" s="23" t="s">
        <v>735</v>
      </c>
      <c r="C12" s="24">
        <f>D12</f>
        <v>100000</v>
      </c>
      <c r="D12" s="32">
        <v>100000</v>
      </c>
    </row>
    <row r="13" spans="1:4" s="5" customFormat="1" ht="15.75">
      <c r="A13" s="38"/>
      <c r="B13" s="230" t="s">
        <v>560</v>
      </c>
      <c r="C13" s="25">
        <f>SUM(C11:C12)</f>
        <v>150000</v>
      </c>
      <c r="D13" s="59">
        <f>SUM(D11:D12)</f>
        <v>150000</v>
      </c>
    </row>
    <row r="14" spans="1:4" ht="36.75" customHeight="1">
      <c r="A14" s="6"/>
      <c r="B14" s="7"/>
      <c r="C14" s="8"/>
      <c r="D14" s="8"/>
    </row>
    <row r="15" spans="1:4" ht="22.5" customHeight="1">
      <c r="A15" s="285" t="s">
        <v>1288</v>
      </c>
      <c r="B15" s="285"/>
      <c r="C15" s="285"/>
      <c r="D15" s="285"/>
    </row>
    <row r="16" ht="11.25">
      <c r="A16" s="1"/>
    </row>
  </sheetData>
  <sheetProtection/>
  <mergeCells count="12">
    <mergeCell ref="A15:D15"/>
    <mergeCell ref="A4:D4"/>
    <mergeCell ref="A5:D5"/>
    <mergeCell ref="A6:D6"/>
    <mergeCell ref="A1:D1"/>
    <mergeCell ref="A2:D2"/>
    <mergeCell ref="A3:D3"/>
    <mergeCell ref="B9:B10"/>
    <mergeCell ref="C9:C10"/>
    <mergeCell ref="D9:D10"/>
    <mergeCell ref="A9:A10"/>
    <mergeCell ref="A8:D8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zoomScalePageLayoutView="0" workbookViewId="0" topLeftCell="A1">
      <selection activeCell="K27" sqref="K27"/>
    </sheetView>
  </sheetViews>
  <sheetFormatPr defaultColWidth="9.00390625" defaultRowHeight="12.75"/>
  <cols>
    <col min="1" max="1" width="4.25390625" style="65" customWidth="1"/>
    <col min="2" max="2" width="47.375" style="51" customWidth="1"/>
    <col min="3" max="3" width="14.875" style="51" customWidth="1"/>
    <col min="4" max="4" width="21.25390625" style="51" customWidth="1"/>
    <col min="5" max="5" width="23.75390625" style="4" customWidth="1"/>
    <col min="6" max="6" width="18.25390625" style="51" customWidth="1"/>
    <col min="7" max="7" width="13.875" style="51" customWidth="1"/>
    <col min="8" max="8" width="15.75390625" style="51" customWidth="1"/>
    <col min="9" max="9" width="21.75390625" style="51" customWidth="1"/>
    <col min="10" max="10" width="15.375" style="51" customWidth="1"/>
    <col min="11" max="16384" width="9.125" style="51" customWidth="1"/>
  </cols>
  <sheetData>
    <row r="1" spans="1:10" ht="15.75">
      <c r="A1" s="287" t="s">
        <v>1304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5.75">
      <c r="A2" s="287" t="s">
        <v>1295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5.75">
      <c r="A3" s="287" t="s">
        <v>1296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5.75">
      <c r="A4" s="287" t="s">
        <v>1297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5.7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38.25" customHeight="1">
      <c r="A6" s="286" t="s">
        <v>1286</v>
      </c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10.25">
      <c r="A7" s="204" t="s">
        <v>84</v>
      </c>
      <c r="B7" s="204" t="s">
        <v>1150</v>
      </c>
      <c r="C7" s="204" t="s">
        <v>714</v>
      </c>
      <c r="D7" s="207" t="s">
        <v>887</v>
      </c>
      <c r="E7" s="207" t="s">
        <v>745</v>
      </c>
      <c r="F7" s="207" t="s">
        <v>888</v>
      </c>
      <c r="G7" s="207" t="s">
        <v>742</v>
      </c>
      <c r="H7" s="207" t="s">
        <v>889</v>
      </c>
      <c r="I7" s="207" t="s">
        <v>1275</v>
      </c>
      <c r="J7" s="207" t="s">
        <v>890</v>
      </c>
    </row>
    <row r="8" spans="1:10" ht="15.75">
      <c r="A8" s="120">
        <v>1</v>
      </c>
      <c r="B8" s="231" t="s">
        <v>1221</v>
      </c>
      <c r="C8" s="232">
        <f aca="true" t="shared" si="0" ref="C8:C24">SUM(D8:J8)</f>
        <v>782000</v>
      </c>
      <c r="D8" s="239"/>
      <c r="E8" s="239">
        <v>312000</v>
      </c>
      <c r="F8" s="239">
        <v>200000</v>
      </c>
      <c r="G8" s="239">
        <v>200000</v>
      </c>
      <c r="H8" s="239">
        <v>70000</v>
      </c>
      <c r="I8" s="239"/>
      <c r="J8" s="75"/>
    </row>
    <row r="9" spans="1:10" ht="31.5">
      <c r="A9" s="120">
        <v>2</v>
      </c>
      <c r="B9" s="231" t="s">
        <v>1225</v>
      </c>
      <c r="C9" s="232">
        <f t="shared" si="0"/>
        <v>607000</v>
      </c>
      <c r="D9" s="239"/>
      <c r="E9" s="239">
        <v>107000</v>
      </c>
      <c r="F9" s="239">
        <v>200000</v>
      </c>
      <c r="G9" s="239">
        <v>200000</v>
      </c>
      <c r="H9" s="239">
        <v>100000</v>
      </c>
      <c r="I9" s="239"/>
      <c r="J9" s="75"/>
    </row>
    <row r="10" spans="1:10" ht="15.75">
      <c r="A10" s="120">
        <v>3</v>
      </c>
      <c r="B10" s="231" t="s">
        <v>1227</v>
      </c>
      <c r="C10" s="232">
        <f t="shared" si="0"/>
        <v>597000</v>
      </c>
      <c r="D10" s="239"/>
      <c r="E10" s="239">
        <v>117000</v>
      </c>
      <c r="F10" s="239">
        <v>250000</v>
      </c>
      <c r="G10" s="239">
        <v>150000</v>
      </c>
      <c r="H10" s="239">
        <v>80000</v>
      </c>
      <c r="I10" s="239"/>
      <c r="J10" s="75"/>
    </row>
    <row r="11" spans="1:10" ht="15.75">
      <c r="A11" s="120">
        <v>4</v>
      </c>
      <c r="B11" s="231" t="s">
        <v>893</v>
      </c>
      <c r="C11" s="232">
        <f t="shared" si="0"/>
        <v>652000</v>
      </c>
      <c r="D11" s="239"/>
      <c r="E11" s="239">
        <v>132000</v>
      </c>
      <c r="F11" s="239">
        <v>200000</v>
      </c>
      <c r="G11" s="239">
        <v>200000</v>
      </c>
      <c r="H11" s="239">
        <v>120000</v>
      </c>
      <c r="I11" s="239"/>
      <c r="J11" s="75"/>
    </row>
    <row r="12" spans="1:10" ht="15.75">
      <c r="A12" s="120">
        <v>5</v>
      </c>
      <c r="B12" s="231" t="s">
        <v>894</v>
      </c>
      <c r="C12" s="232">
        <f t="shared" si="0"/>
        <v>694000</v>
      </c>
      <c r="D12" s="239">
        <v>100000</v>
      </c>
      <c r="E12" s="239">
        <v>117000</v>
      </c>
      <c r="F12" s="239">
        <v>210000</v>
      </c>
      <c r="G12" s="239">
        <v>190000</v>
      </c>
      <c r="H12" s="239">
        <v>77000</v>
      </c>
      <c r="I12" s="239"/>
      <c r="J12" s="75"/>
    </row>
    <row r="13" spans="1:10" ht="15.75">
      <c r="A13" s="120">
        <v>6</v>
      </c>
      <c r="B13" s="231" t="s">
        <v>895</v>
      </c>
      <c r="C13" s="232">
        <f t="shared" si="0"/>
        <v>868000</v>
      </c>
      <c r="D13" s="239">
        <v>200000</v>
      </c>
      <c r="E13" s="239">
        <v>138000</v>
      </c>
      <c r="F13" s="239">
        <v>300000</v>
      </c>
      <c r="G13" s="239">
        <v>100000</v>
      </c>
      <c r="H13" s="239">
        <v>130000</v>
      </c>
      <c r="I13" s="239"/>
      <c r="J13" s="75"/>
    </row>
    <row r="14" spans="1:10" ht="31.5">
      <c r="A14" s="120">
        <v>7</v>
      </c>
      <c r="B14" s="231" t="s">
        <v>896</v>
      </c>
      <c r="C14" s="232">
        <f t="shared" si="0"/>
        <v>608000</v>
      </c>
      <c r="D14" s="239"/>
      <c r="E14" s="239">
        <v>108000</v>
      </c>
      <c r="F14" s="239">
        <v>280000</v>
      </c>
      <c r="G14" s="239">
        <v>120000</v>
      </c>
      <c r="H14" s="239">
        <v>100000</v>
      </c>
      <c r="I14" s="239"/>
      <c r="J14" s="75"/>
    </row>
    <row r="15" spans="1:10" ht="15.75">
      <c r="A15" s="120">
        <v>8</v>
      </c>
      <c r="B15" s="231" t="s">
        <v>735</v>
      </c>
      <c r="C15" s="232">
        <f t="shared" si="0"/>
        <v>1013000</v>
      </c>
      <c r="D15" s="239"/>
      <c r="E15" s="239">
        <v>523000</v>
      </c>
      <c r="F15" s="239">
        <v>200000</v>
      </c>
      <c r="G15" s="239">
        <v>200000</v>
      </c>
      <c r="H15" s="239">
        <v>90000</v>
      </c>
      <c r="I15" s="239"/>
      <c r="J15" s="75"/>
    </row>
    <row r="16" spans="1:10" ht="15.75">
      <c r="A16" s="120">
        <v>9</v>
      </c>
      <c r="B16" s="231" t="s">
        <v>736</v>
      </c>
      <c r="C16" s="232">
        <f t="shared" si="0"/>
        <v>1056000</v>
      </c>
      <c r="D16" s="239">
        <v>300000</v>
      </c>
      <c r="E16" s="239">
        <v>156000</v>
      </c>
      <c r="F16" s="239">
        <v>400000</v>
      </c>
      <c r="G16" s="239"/>
      <c r="H16" s="239">
        <v>200000</v>
      </c>
      <c r="I16" s="239"/>
      <c r="J16" s="75"/>
    </row>
    <row r="17" spans="1:10" ht="15.75">
      <c r="A17" s="120">
        <v>10</v>
      </c>
      <c r="B17" s="231" t="s">
        <v>546</v>
      </c>
      <c r="C17" s="232">
        <f t="shared" si="0"/>
        <v>855000</v>
      </c>
      <c r="D17" s="239"/>
      <c r="E17" s="239">
        <v>352000</v>
      </c>
      <c r="F17" s="239">
        <v>400000</v>
      </c>
      <c r="G17" s="239"/>
      <c r="H17" s="239">
        <v>63000</v>
      </c>
      <c r="I17" s="239">
        <v>40000</v>
      </c>
      <c r="J17" s="75"/>
    </row>
    <row r="18" spans="1:10" ht="15.75">
      <c r="A18" s="120">
        <v>11</v>
      </c>
      <c r="B18" s="231" t="s">
        <v>1229</v>
      </c>
      <c r="C18" s="232">
        <f t="shared" si="0"/>
        <v>552000</v>
      </c>
      <c r="D18" s="239"/>
      <c r="E18" s="239">
        <v>92000</v>
      </c>
      <c r="F18" s="239">
        <v>400000</v>
      </c>
      <c r="G18" s="239"/>
      <c r="H18" s="239">
        <v>60000</v>
      </c>
      <c r="I18" s="239"/>
      <c r="J18" s="75"/>
    </row>
    <row r="19" spans="1:10" ht="15.75">
      <c r="A19" s="120">
        <v>12</v>
      </c>
      <c r="B19" s="231" t="s">
        <v>737</v>
      </c>
      <c r="C19" s="232">
        <f t="shared" si="0"/>
        <v>614000</v>
      </c>
      <c r="D19" s="239"/>
      <c r="E19" s="239">
        <v>124000</v>
      </c>
      <c r="F19" s="239">
        <v>400000</v>
      </c>
      <c r="G19" s="239"/>
      <c r="H19" s="239">
        <v>90000</v>
      </c>
      <c r="I19" s="239"/>
      <c r="J19" s="75"/>
    </row>
    <row r="20" spans="1:10" ht="15.75">
      <c r="A20" s="120">
        <v>13</v>
      </c>
      <c r="B20" s="231" t="s">
        <v>1230</v>
      </c>
      <c r="C20" s="232">
        <f t="shared" si="0"/>
        <v>840000</v>
      </c>
      <c r="D20" s="239"/>
      <c r="E20" s="239">
        <v>200000</v>
      </c>
      <c r="F20" s="239"/>
      <c r="G20" s="239">
        <v>400000</v>
      </c>
      <c r="H20" s="239">
        <v>240000</v>
      </c>
      <c r="I20" s="239"/>
      <c r="J20" s="75"/>
    </row>
    <row r="21" spans="1:10" ht="15.75">
      <c r="A21" s="120">
        <v>14</v>
      </c>
      <c r="B21" s="231" t="s">
        <v>738</v>
      </c>
      <c r="C21" s="232">
        <f t="shared" si="0"/>
        <v>1138000</v>
      </c>
      <c r="D21" s="239">
        <v>300000</v>
      </c>
      <c r="E21" s="239">
        <v>313000</v>
      </c>
      <c r="F21" s="239">
        <v>220000</v>
      </c>
      <c r="G21" s="239">
        <v>180000</v>
      </c>
      <c r="H21" s="239">
        <v>125000</v>
      </c>
      <c r="I21" s="239"/>
      <c r="J21" s="75"/>
    </row>
    <row r="22" spans="1:10" ht="15.75">
      <c r="A22" s="120">
        <v>15</v>
      </c>
      <c r="B22" s="231" t="s">
        <v>739</v>
      </c>
      <c r="C22" s="232">
        <f t="shared" si="0"/>
        <v>727000</v>
      </c>
      <c r="D22" s="239">
        <v>150000</v>
      </c>
      <c r="E22" s="239">
        <v>102000</v>
      </c>
      <c r="F22" s="239">
        <v>250000</v>
      </c>
      <c r="G22" s="239">
        <v>150000</v>
      </c>
      <c r="H22" s="239">
        <v>75000</v>
      </c>
      <c r="I22" s="239"/>
      <c r="J22" s="75"/>
    </row>
    <row r="23" spans="1:10" ht="31.5">
      <c r="A23" s="120">
        <v>16</v>
      </c>
      <c r="B23" s="231" t="s">
        <v>740</v>
      </c>
      <c r="C23" s="232">
        <f t="shared" si="0"/>
        <v>520000</v>
      </c>
      <c r="D23" s="239"/>
      <c r="E23" s="239">
        <v>90000</v>
      </c>
      <c r="F23" s="239"/>
      <c r="G23" s="239">
        <v>400000</v>
      </c>
      <c r="H23" s="239">
        <v>30000</v>
      </c>
      <c r="I23" s="239"/>
      <c r="J23" s="75"/>
    </row>
    <row r="24" spans="1:10" ht="15.75">
      <c r="A24" s="56">
        <v>17</v>
      </c>
      <c r="B24" s="33" t="s">
        <v>741</v>
      </c>
      <c r="C24" s="232">
        <f t="shared" si="0"/>
        <v>25741812</v>
      </c>
      <c r="D24" s="75">
        <v>300000</v>
      </c>
      <c r="E24" s="75">
        <v>3766000</v>
      </c>
      <c r="F24" s="239"/>
      <c r="G24" s="239"/>
      <c r="H24" s="75">
        <v>1200000</v>
      </c>
      <c r="I24" s="75"/>
      <c r="J24" s="75">
        <v>20475812</v>
      </c>
    </row>
    <row r="25" spans="1:10" s="235" customFormat="1" ht="15.75">
      <c r="A25" s="38"/>
      <c r="B25" s="234" t="s">
        <v>560</v>
      </c>
      <c r="C25" s="59">
        <f>SUM(C8:C24)</f>
        <v>37864812</v>
      </c>
      <c r="D25" s="199">
        <f aca="true" t="shared" si="1" ref="D25:J25">SUM(D8:D24)</f>
        <v>1350000</v>
      </c>
      <c r="E25" s="78">
        <f t="shared" si="1"/>
        <v>6749000</v>
      </c>
      <c r="F25" s="199">
        <f t="shared" si="1"/>
        <v>3910000</v>
      </c>
      <c r="G25" s="199">
        <f t="shared" si="1"/>
        <v>2490000</v>
      </c>
      <c r="H25" s="199">
        <f t="shared" si="1"/>
        <v>2850000</v>
      </c>
      <c r="I25" s="199">
        <f t="shared" si="1"/>
        <v>40000</v>
      </c>
      <c r="J25" s="199">
        <f t="shared" si="1"/>
        <v>20475812</v>
      </c>
    </row>
    <row r="26" spans="1:10" ht="15.75">
      <c r="A26" s="236"/>
      <c r="B26" s="237"/>
      <c r="C26" s="238"/>
      <c r="D26" s="238"/>
      <c r="E26" s="8"/>
      <c r="F26" s="238"/>
      <c r="G26" s="238"/>
      <c r="H26" s="238"/>
      <c r="I26" s="238"/>
      <c r="J26" s="238"/>
    </row>
    <row r="27" spans="1:10" ht="20.25">
      <c r="A27" s="288" t="s">
        <v>1294</v>
      </c>
      <c r="B27" s="288"/>
      <c r="C27" s="288"/>
      <c r="D27" s="288"/>
      <c r="E27" s="288"/>
      <c r="F27" s="288"/>
      <c r="G27" s="288"/>
      <c r="H27" s="288"/>
      <c r="I27" s="288"/>
      <c r="J27" s="288"/>
    </row>
    <row r="28" ht="15.75">
      <c r="A28" s="136"/>
    </row>
  </sheetData>
  <sheetProtection/>
  <mergeCells count="6">
    <mergeCell ref="A6:J6"/>
    <mergeCell ref="A1:J1"/>
    <mergeCell ref="A2:J2"/>
    <mergeCell ref="A3:J3"/>
    <mergeCell ref="A4:J4"/>
    <mergeCell ref="A27:J27"/>
  </mergeCells>
  <printOptions/>
  <pageMargins left="0.1968503937007874" right="0.11811023622047245" top="0.5905511811023623" bottom="0.5905511811023623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PageLayoutView="0" workbookViewId="0" topLeftCell="A16">
      <selection activeCell="B22" sqref="B22"/>
    </sheetView>
  </sheetViews>
  <sheetFormatPr defaultColWidth="9.00390625" defaultRowHeight="12.75"/>
  <cols>
    <col min="1" max="1" width="5.625" style="65" customWidth="1"/>
    <col min="2" max="2" width="50.625" style="51" customWidth="1"/>
    <col min="3" max="3" width="15.75390625" style="51" customWidth="1"/>
    <col min="4" max="4" width="15.125" style="51" customWidth="1"/>
    <col min="5" max="5" width="17.375" style="51" customWidth="1"/>
    <col min="6" max="6" width="12.75390625" style="51" customWidth="1"/>
    <col min="7" max="8" width="15.875" style="51" customWidth="1"/>
    <col min="9" max="9" width="25.25390625" style="51" customWidth="1"/>
    <col min="10" max="16384" width="9.125" style="51" customWidth="1"/>
  </cols>
  <sheetData>
    <row r="1" spans="1:10" ht="15.75">
      <c r="A1" s="287" t="s">
        <v>1305</v>
      </c>
      <c r="B1" s="287"/>
      <c r="C1" s="287"/>
      <c r="D1" s="287"/>
      <c r="E1" s="287"/>
      <c r="F1" s="287"/>
      <c r="G1" s="287"/>
      <c r="H1" s="287"/>
      <c r="I1" s="287"/>
      <c r="J1" s="63"/>
    </row>
    <row r="2" spans="1:10" ht="15.75">
      <c r="A2" s="287" t="s">
        <v>1299</v>
      </c>
      <c r="B2" s="287"/>
      <c r="C2" s="287"/>
      <c r="D2" s="287"/>
      <c r="E2" s="287"/>
      <c r="F2" s="287"/>
      <c r="G2" s="287"/>
      <c r="H2" s="287"/>
      <c r="I2" s="287"/>
      <c r="J2" s="63"/>
    </row>
    <row r="3" spans="1:10" ht="15.75">
      <c r="A3" s="287" t="s">
        <v>1300</v>
      </c>
      <c r="B3" s="287"/>
      <c r="C3" s="287"/>
      <c r="D3" s="287"/>
      <c r="E3" s="287"/>
      <c r="F3" s="287"/>
      <c r="G3" s="287"/>
      <c r="H3" s="287"/>
      <c r="I3" s="287"/>
      <c r="J3" s="63"/>
    </row>
    <row r="4" spans="1:10" ht="15.75">
      <c r="A4" s="287" t="s">
        <v>1301</v>
      </c>
      <c r="B4" s="287"/>
      <c r="C4" s="287"/>
      <c r="D4" s="287"/>
      <c r="E4" s="287"/>
      <c r="F4" s="287"/>
      <c r="G4" s="287"/>
      <c r="H4" s="287"/>
      <c r="I4" s="287"/>
      <c r="J4" s="63"/>
    </row>
    <row r="6" spans="1:9" ht="37.5" customHeight="1">
      <c r="A6" s="286" t="s">
        <v>1287</v>
      </c>
      <c r="B6" s="286"/>
      <c r="C6" s="286"/>
      <c r="D6" s="286"/>
      <c r="E6" s="286"/>
      <c r="F6" s="286"/>
      <c r="G6" s="286"/>
      <c r="H6" s="286"/>
      <c r="I6" s="286"/>
    </row>
    <row r="7" spans="1:9" ht="110.25">
      <c r="A7" s="56" t="s">
        <v>84</v>
      </c>
      <c r="B7" s="56" t="s">
        <v>1150</v>
      </c>
      <c r="C7" s="56" t="s">
        <v>884</v>
      </c>
      <c r="D7" s="120" t="s">
        <v>743</v>
      </c>
      <c r="E7" s="120" t="s">
        <v>892</v>
      </c>
      <c r="F7" s="231" t="s">
        <v>744</v>
      </c>
      <c r="G7" s="231" t="s">
        <v>783</v>
      </c>
      <c r="H7" s="240" t="s">
        <v>351</v>
      </c>
      <c r="I7" s="75" t="s">
        <v>2</v>
      </c>
    </row>
    <row r="8" spans="1:9" ht="15.75">
      <c r="A8" s="120">
        <v>1</v>
      </c>
      <c r="B8" s="231" t="s">
        <v>1221</v>
      </c>
      <c r="C8" s="232">
        <f aca="true" t="shared" si="0" ref="C8:C24">SUM(D8:I8)</f>
        <v>110000</v>
      </c>
      <c r="D8" s="233">
        <v>100000</v>
      </c>
      <c r="E8" s="233"/>
      <c r="F8" s="233"/>
      <c r="G8" s="232"/>
      <c r="H8" s="75">
        <v>10000</v>
      </c>
      <c r="I8" s="241"/>
    </row>
    <row r="9" spans="1:9" ht="15.75">
      <c r="A9" s="120">
        <v>2</v>
      </c>
      <c r="B9" s="231" t="s">
        <v>1225</v>
      </c>
      <c r="C9" s="232">
        <f t="shared" si="0"/>
        <v>108129.48</v>
      </c>
      <c r="D9" s="233">
        <v>98129.48</v>
      </c>
      <c r="E9" s="233"/>
      <c r="F9" s="233"/>
      <c r="G9" s="232"/>
      <c r="H9" s="75">
        <v>10000</v>
      </c>
      <c r="I9" s="241"/>
    </row>
    <row r="10" spans="1:9" ht="15.75">
      <c r="A10" s="120">
        <v>3</v>
      </c>
      <c r="B10" s="231" t="s">
        <v>1227</v>
      </c>
      <c r="C10" s="232">
        <f t="shared" si="0"/>
        <v>111224.05</v>
      </c>
      <c r="D10" s="233">
        <v>98224.05</v>
      </c>
      <c r="E10" s="233"/>
      <c r="F10" s="233"/>
      <c r="G10" s="232">
        <v>3000</v>
      </c>
      <c r="H10" s="75">
        <v>10000</v>
      </c>
      <c r="I10" s="241"/>
    </row>
    <row r="11" spans="1:9" ht="15.75">
      <c r="A11" s="120">
        <v>4</v>
      </c>
      <c r="B11" s="231" t="s">
        <v>893</v>
      </c>
      <c r="C11" s="232">
        <f t="shared" si="0"/>
        <v>122986.14</v>
      </c>
      <c r="D11" s="233">
        <v>99986.14</v>
      </c>
      <c r="E11" s="233"/>
      <c r="F11" s="233"/>
      <c r="G11" s="232">
        <v>13000</v>
      </c>
      <c r="H11" s="75">
        <v>10000</v>
      </c>
      <c r="I11" s="241"/>
    </row>
    <row r="12" spans="1:9" ht="15.75">
      <c r="A12" s="120">
        <v>5</v>
      </c>
      <c r="B12" s="231" t="s">
        <v>894</v>
      </c>
      <c r="C12" s="232">
        <f t="shared" si="0"/>
        <v>115796.42</v>
      </c>
      <c r="D12" s="233">
        <v>99796.42</v>
      </c>
      <c r="E12" s="233"/>
      <c r="F12" s="233"/>
      <c r="G12" s="232">
        <v>6000</v>
      </c>
      <c r="H12" s="75">
        <v>10000</v>
      </c>
      <c r="I12" s="241"/>
    </row>
    <row r="13" spans="1:9" ht="15.75">
      <c r="A13" s="120">
        <v>6</v>
      </c>
      <c r="B13" s="231" t="s">
        <v>895</v>
      </c>
      <c r="C13" s="232">
        <f t="shared" si="0"/>
        <v>229969.84</v>
      </c>
      <c r="D13" s="233">
        <v>99969.84</v>
      </c>
      <c r="E13" s="233"/>
      <c r="F13" s="233">
        <v>120000</v>
      </c>
      <c r="G13" s="232"/>
      <c r="H13" s="75">
        <v>10000</v>
      </c>
      <c r="I13" s="241"/>
    </row>
    <row r="14" spans="1:9" ht="15.75">
      <c r="A14" s="120">
        <v>7</v>
      </c>
      <c r="B14" s="231" t="s">
        <v>896</v>
      </c>
      <c r="C14" s="232">
        <f t="shared" si="0"/>
        <v>109940.67</v>
      </c>
      <c r="D14" s="233">
        <v>99940.67</v>
      </c>
      <c r="E14" s="233"/>
      <c r="F14" s="233"/>
      <c r="G14" s="232"/>
      <c r="H14" s="75">
        <v>10000</v>
      </c>
      <c r="I14" s="241"/>
    </row>
    <row r="15" spans="1:9" ht="15.75">
      <c r="A15" s="120">
        <v>8</v>
      </c>
      <c r="B15" s="231" t="s">
        <v>735</v>
      </c>
      <c r="C15" s="232">
        <f t="shared" si="0"/>
        <v>114960.21</v>
      </c>
      <c r="D15" s="233">
        <v>99960.21</v>
      </c>
      <c r="E15" s="233"/>
      <c r="F15" s="233"/>
      <c r="G15" s="232">
        <v>5000</v>
      </c>
      <c r="H15" s="75">
        <v>10000</v>
      </c>
      <c r="I15" s="241"/>
    </row>
    <row r="16" spans="1:9" ht="15.75">
      <c r="A16" s="120">
        <v>9</v>
      </c>
      <c r="B16" s="231" t="s">
        <v>736</v>
      </c>
      <c r="C16" s="232">
        <f t="shared" si="0"/>
        <v>109943.49</v>
      </c>
      <c r="D16" s="233">
        <v>99943.49</v>
      </c>
      <c r="E16" s="233"/>
      <c r="F16" s="233"/>
      <c r="G16" s="232"/>
      <c r="H16" s="75">
        <v>10000</v>
      </c>
      <c r="I16" s="241"/>
    </row>
    <row r="17" spans="1:9" ht="15.75">
      <c r="A17" s="120">
        <v>10</v>
      </c>
      <c r="B17" s="231" t="s">
        <v>546</v>
      </c>
      <c r="C17" s="232">
        <f t="shared" si="0"/>
        <v>113821.38</v>
      </c>
      <c r="D17" s="233">
        <v>99821.38</v>
      </c>
      <c r="E17" s="233"/>
      <c r="F17" s="233"/>
      <c r="G17" s="232">
        <v>4000</v>
      </c>
      <c r="H17" s="75">
        <v>10000</v>
      </c>
      <c r="I17" s="241"/>
    </row>
    <row r="18" spans="1:9" ht="15.75">
      <c r="A18" s="120">
        <v>11</v>
      </c>
      <c r="B18" s="231" t="s">
        <v>1229</v>
      </c>
      <c r="C18" s="232">
        <f t="shared" si="0"/>
        <v>100804.37</v>
      </c>
      <c r="D18" s="233">
        <v>90804.37</v>
      </c>
      <c r="E18" s="233"/>
      <c r="F18" s="233"/>
      <c r="G18" s="232"/>
      <c r="H18" s="75">
        <v>10000</v>
      </c>
      <c r="I18" s="241"/>
    </row>
    <row r="19" spans="1:9" ht="15.75">
      <c r="A19" s="120">
        <v>12</v>
      </c>
      <c r="B19" s="231" t="s">
        <v>737</v>
      </c>
      <c r="C19" s="232">
        <f t="shared" si="0"/>
        <v>109882.56</v>
      </c>
      <c r="D19" s="233">
        <v>99882.56</v>
      </c>
      <c r="E19" s="233"/>
      <c r="F19" s="233"/>
      <c r="G19" s="232"/>
      <c r="H19" s="75">
        <v>10000</v>
      </c>
      <c r="I19" s="241"/>
    </row>
    <row r="20" spans="1:9" ht="15.75">
      <c r="A20" s="120">
        <v>13</v>
      </c>
      <c r="B20" s="231" t="s">
        <v>1230</v>
      </c>
      <c r="C20" s="232">
        <f t="shared" si="0"/>
        <v>102506.52</v>
      </c>
      <c r="D20" s="233">
        <v>92506.52</v>
      </c>
      <c r="E20" s="233"/>
      <c r="F20" s="233"/>
      <c r="G20" s="232"/>
      <c r="H20" s="75">
        <v>10000</v>
      </c>
      <c r="I20" s="241"/>
    </row>
    <row r="21" spans="1:9" ht="15.75">
      <c r="A21" s="120">
        <v>14</v>
      </c>
      <c r="B21" s="231" t="s">
        <v>738</v>
      </c>
      <c r="C21" s="232">
        <f t="shared" si="0"/>
        <v>169812.31</v>
      </c>
      <c r="D21" s="233">
        <v>99812.31</v>
      </c>
      <c r="E21" s="233"/>
      <c r="F21" s="233">
        <v>60000</v>
      </c>
      <c r="G21" s="232"/>
      <c r="H21" s="75">
        <v>10000</v>
      </c>
      <c r="I21" s="241"/>
    </row>
    <row r="22" spans="1:9" ht="15.75">
      <c r="A22" s="120">
        <v>15</v>
      </c>
      <c r="B22" s="231" t="s">
        <v>739</v>
      </c>
      <c r="C22" s="232">
        <f t="shared" si="0"/>
        <v>109953.91</v>
      </c>
      <c r="D22" s="233">
        <v>99953.91</v>
      </c>
      <c r="E22" s="233"/>
      <c r="F22" s="233"/>
      <c r="G22" s="232"/>
      <c r="H22" s="75">
        <v>10000</v>
      </c>
      <c r="I22" s="241"/>
    </row>
    <row r="23" spans="1:9" ht="15.75">
      <c r="A23" s="120">
        <v>16</v>
      </c>
      <c r="B23" s="231" t="s">
        <v>740</v>
      </c>
      <c r="C23" s="232">
        <f t="shared" si="0"/>
        <v>103989.28</v>
      </c>
      <c r="D23" s="233">
        <v>93989.28</v>
      </c>
      <c r="E23" s="233"/>
      <c r="F23" s="233"/>
      <c r="G23" s="232"/>
      <c r="H23" s="75">
        <v>10000</v>
      </c>
      <c r="I23" s="241"/>
    </row>
    <row r="24" spans="1:9" ht="15.75">
      <c r="A24" s="56">
        <v>17</v>
      </c>
      <c r="B24" s="33" t="s">
        <v>741</v>
      </c>
      <c r="C24" s="232">
        <f t="shared" si="0"/>
        <v>924000</v>
      </c>
      <c r="D24" s="232"/>
      <c r="E24" s="232">
        <v>388000</v>
      </c>
      <c r="F24" s="232"/>
      <c r="G24" s="232">
        <v>12000</v>
      </c>
      <c r="H24" s="242"/>
      <c r="I24" s="241">
        <v>524000</v>
      </c>
    </row>
    <row r="25" spans="1:9" s="235" customFormat="1" ht="15.75">
      <c r="A25" s="38"/>
      <c r="B25" s="230" t="s">
        <v>560</v>
      </c>
      <c r="C25" s="25">
        <f>SUM(C8:C24)</f>
        <v>2867720.6300000004</v>
      </c>
      <c r="D25" s="25">
        <f aca="true" t="shared" si="1" ref="D25:I25">SUM(D8:D24)</f>
        <v>1572720.63</v>
      </c>
      <c r="E25" s="25">
        <f t="shared" si="1"/>
        <v>388000</v>
      </c>
      <c r="F25" s="25">
        <f t="shared" si="1"/>
        <v>180000</v>
      </c>
      <c r="G25" s="25">
        <f t="shared" si="1"/>
        <v>43000</v>
      </c>
      <c r="H25" s="25">
        <f t="shared" si="1"/>
        <v>160000</v>
      </c>
      <c r="I25" s="25">
        <f t="shared" si="1"/>
        <v>524000</v>
      </c>
    </row>
    <row r="26" spans="1:7" ht="15.75">
      <c r="A26" s="236"/>
      <c r="B26" s="237"/>
      <c r="C26" s="238"/>
      <c r="D26" s="238"/>
      <c r="E26" s="238"/>
      <c r="F26" s="238"/>
      <c r="G26" s="238"/>
    </row>
    <row r="27" spans="1:9" ht="20.25">
      <c r="A27" s="288" t="s">
        <v>1298</v>
      </c>
      <c r="B27" s="288"/>
      <c r="C27" s="288"/>
      <c r="D27" s="288"/>
      <c r="E27" s="288"/>
      <c r="F27" s="288"/>
      <c r="G27" s="288"/>
      <c r="H27" s="288"/>
      <c r="I27" s="288"/>
    </row>
    <row r="28" ht="15.75">
      <c r="A28" s="136"/>
    </row>
  </sheetData>
  <sheetProtection/>
  <mergeCells count="6">
    <mergeCell ref="A27:I27"/>
    <mergeCell ref="A6:I6"/>
    <mergeCell ref="A1:I1"/>
    <mergeCell ref="A2:I2"/>
    <mergeCell ref="A3:I3"/>
    <mergeCell ref="A4:I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4"/>
  <sheetViews>
    <sheetView zoomScale="115" zoomScaleNormal="115" zoomScalePageLayoutView="0" workbookViewId="0" topLeftCell="A1">
      <selection activeCell="A11" sqref="A11"/>
    </sheetView>
  </sheetViews>
  <sheetFormatPr defaultColWidth="9.00390625" defaultRowHeight="12.75"/>
  <cols>
    <col min="1" max="1" width="27.00390625" style="9" customWidth="1"/>
    <col min="2" max="2" width="72.875" style="2" customWidth="1"/>
    <col min="3" max="3" width="18.125" style="10" customWidth="1"/>
    <col min="4" max="4" width="13.00390625" style="9" customWidth="1"/>
    <col min="5" max="16384" width="9.125" style="9" customWidth="1"/>
  </cols>
  <sheetData>
    <row r="1" spans="1:3" ht="15.75">
      <c r="A1" s="248" t="s">
        <v>1052</v>
      </c>
      <c r="B1" s="248"/>
      <c r="C1" s="248"/>
    </row>
    <row r="2" spans="1:3" ht="15.75">
      <c r="A2" s="248" t="s">
        <v>1025</v>
      </c>
      <c r="B2" s="248"/>
      <c r="C2" s="248"/>
    </row>
    <row r="3" spans="1:3" ht="15.75">
      <c r="A3" s="248" t="s">
        <v>1051</v>
      </c>
      <c r="B3" s="248"/>
      <c r="C3" s="248"/>
    </row>
    <row r="4" spans="1:3" ht="15.75">
      <c r="A4" s="248" t="s">
        <v>1050</v>
      </c>
      <c r="B4" s="248"/>
      <c r="C4" s="248"/>
    </row>
    <row r="5" spans="1:3" ht="15.75">
      <c r="A5" s="248" t="s">
        <v>1022</v>
      </c>
      <c r="B5" s="248"/>
      <c r="C5" s="248"/>
    </row>
    <row r="6" spans="1:3" ht="15.75">
      <c r="A6" s="249" t="s">
        <v>1049</v>
      </c>
      <c r="B6" s="249"/>
      <c r="C6" s="249"/>
    </row>
    <row r="7" spans="1:3" ht="15.75">
      <c r="A7" s="51"/>
      <c r="B7" s="61"/>
      <c r="C7" s="65"/>
    </row>
    <row r="8" spans="1:3" ht="15.75">
      <c r="A8" s="245" t="s">
        <v>730</v>
      </c>
      <c r="B8" s="245"/>
      <c r="C8" s="245"/>
    </row>
    <row r="9" spans="1:3" ht="15.75">
      <c r="A9" s="245" t="s">
        <v>1256</v>
      </c>
      <c r="B9" s="245"/>
      <c r="C9" s="245"/>
    </row>
    <row r="10" spans="1:3" ht="15.75">
      <c r="A10" s="245" t="s">
        <v>1257</v>
      </c>
      <c r="B10" s="245"/>
      <c r="C10" s="245"/>
    </row>
    <row r="11" spans="1:3" ht="16.5" thickBot="1">
      <c r="A11" s="51"/>
      <c r="B11" s="61"/>
      <c r="C11" s="67" t="s">
        <v>882</v>
      </c>
    </row>
    <row r="12" spans="1:3" s="11" customFormat="1" ht="16.5" thickBot="1">
      <c r="A12" s="68" t="s">
        <v>61</v>
      </c>
      <c r="B12" s="69" t="s">
        <v>62</v>
      </c>
      <c r="C12" s="68" t="s">
        <v>63</v>
      </c>
    </row>
    <row r="13" spans="1:3" s="12" customFormat="1" ht="15.75">
      <c r="A13" s="79" t="s">
        <v>364</v>
      </c>
      <c r="B13" s="70" t="s">
        <v>637</v>
      </c>
      <c r="C13" s="83">
        <f>C14+C20+C42+C45+C49+C63+C78+C96+C71+C39</f>
        <v>558349575.47</v>
      </c>
    </row>
    <row r="14" spans="1:3" s="12" customFormat="1" ht="15.75">
      <c r="A14" s="79" t="s">
        <v>365</v>
      </c>
      <c r="B14" s="72" t="s">
        <v>54</v>
      </c>
      <c r="C14" s="71">
        <f>C15</f>
        <v>376883266.31</v>
      </c>
    </row>
    <row r="15" spans="1:3" s="12" customFormat="1" ht="15.75">
      <c r="A15" s="79" t="s">
        <v>1217</v>
      </c>
      <c r="B15" s="70" t="s">
        <v>64</v>
      </c>
      <c r="C15" s="71">
        <f>C16+C17+C18+C19</f>
        <v>376883266.31</v>
      </c>
    </row>
    <row r="16" spans="1:3" s="12" customFormat="1" ht="78.75">
      <c r="A16" s="79" t="s">
        <v>6</v>
      </c>
      <c r="B16" s="73" t="s">
        <v>1190</v>
      </c>
      <c r="C16" s="71">
        <v>372070227.34</v>
      </c>
    </row>
    <row r="17" spans="1:3" s="12" customFormat="1" ht="110.25">
      <c r="A17" s="79" t="s">
        <v>363</v>
      </c>
      <c r="B17" s="73" t="s">
        <v>1189</v>
      </c>
      <c r="C17" s="71">
        <v>2111495.8</v>
      </c>
    </row>
    <row r="18" spans="1:3" s="12" customFormat="1" ht="47.25">
      <c r="A18" s="79" t="s">
        <v>1231</v>
      </c>
      <c r="B18" s="70" t="s">
        <v>103</v>
      </c>
      <c r="C18" s="71">
        <v>2075344.56</v>
      </c>
    </row>
    <row r="19" spans="1:3" s="12" customFormat="1" ht="94.5">
      <c r="A19" s="79" t="s">
        <v>516</v>
      </c>
      <c r="B19" s="73" t="s">
        <v>104</v>
      </c>
      <c r="C19" s="71">
        <v>626198.61</v>
      </c>
    </row>
    <row r="20" spans="1:3" s="12" customFormat="1" ht="15.75">
      <c r="A20" s="79" t="s">
        <v>366</v>
      </c>
      <c r="B20" s="70" t="s">
        <v>57</v>
      </c>
      <c r="C20" s="71">
        <f>C21+C31+C34+C37</f>
        <v>93831126.42999999</v>
      </c>
    </row>
    <row r="21" spans="1:3" s="12" customFormat="1" ht="31.5">
      <c r="A21" s="79" t="s">
        <v>398</v>
      </c>
      <c r="B21" s="70" t="s">
        <v>399</v>
      </c>
      <c r="C21" s="71">
        <f>C22+C25+C28+C30</f>
        <v>53117961.339999996</v>
      </c>
    </row>
    <row r="22" spans="1:3" s="12" customFormat="1" ht="31.5">
      <c r="A22" s="79" t="s">
        <v>400</v>
      </c>
      <c r="B22" s="70" t="s">
        <v>401</v>
      </c>
      <c r="C22" s="71">
        <f>C23+C24</f>
        <v>32879699.46</v>
      </c>
    </row>
    <row r="23" spans="1:3" s="12" customFormat="1" ht="31.5">
      <c r="A23" s="79" t="s">
        <v>402</v>
      </c>
      <c r="B23" s="70" t="s">
        <v>404</v>
      </c>
      <c r="C23" s="71">
        <v>32855530.48</v>
      </c>
    </row>
    <row r="24" spans="1:3" s="12" customFormat="1" ht="47.25">
      <c r="A24" s="79" t="s">
        <v>405</v>
      </c>
      <c r="B24" s="70" t="s">
        <v>415</v>
      </c>
      <c r="C24" s="71">
        <v>24168.98</v>
      </c>
    </row>
    <row r="25" spans="1:3" s="12" customFormat="1" ht="47.25">
      <c r="A25" s="79" t="s">
        <v>406</v>
      </c>
      <c r="B25" s="70" t="s">
        <v>417</v>
      </c>
      <c r="C25" s="71">
        <f>C26+C27</f>
        <v>14654248.08</v>
      </c>
    </row>
    <row r="26" spans="1:3" s="12" customFormat="1" ht="47.25">
      <c r="A26" s="79" t="s">
        <v>418</v>
      </c>
      <c r="B26" s="70" t="s">
        <v>417</v>
      </c>
      <c r="C26" s="71">
        <v>14679809.46</v>
      </c>
    </row>
    <row r="27" spans="1:3" s="12" customFormat="1" ht="47.25">
      <c r="A27" s="79" t="s">
        <v>419</v>
      </c>
      <c r="B27" s="70" t="s">
        <v>420</v>
      </c>
      <c r="C27" s="71">
        <v>-25561.38</v>
      </c>
    </row>
    <row r="28" spans="1:3" s="12" customFormat="1" ht="31.5">
      <c r="A28" s="80" t="s">
        <v>1205</v>
      </c>
      <c r="B28" s="70" t="s">
        <v>421</v>
      </c>
      <c r="C28" s="71">
        <f>C29</f>
        <v>0</v>
      </c>
    </row>
    <row r="29" spans="1:3" s="12" customFormat="1" ht="31.5">
      <c r="A29" s="79" t="s">
        <v>1206</v>
      </c>
      <c r="B29" s="70" t="s">
        <v>421</v>
      </c>
      <c r="C29" s="71">
        <v>0</v>
      </c>
    </row>
    <row r="30" spans="1:3" s="12" customFormat="1" ht="31.5">
      <c r="A30" s="79" t="s">
        <v>1207</v>
      </c>
      <c r="B30" s="70" t="s">
        <v>105</v>
      </c>
      <c r="C30" s="71">
        <v>5584013.8</v>
      </c>
    </row>
    <row r="31" spans="1:3" s="12" customFormat="1" ht="31.5">
      <c r="A31" s="79" t="s">
        <v>1218</v>
      </c>
      <c r="B31" s="70" t="s">
        <v>65</v>
      </c>
      <c r="C31" s="71">
        <f>C32+C33</f>
        <v>38001689.87</v>
      </c>
    </row>
    <row r="32" spans="1:3" s="12" customFormat="1" ht="31.5">
      <c r="A32" s="79" t="s">
        <v>422</v>
      </c>
      <c r="B32" s="70" t="s">
        <v>65</v>
      </c>
      <c r="C32" s="71">
        <v>37952077.01</v>
      </c>
    </row>
    <row r="33" spans="1:3" s="12" customFormat="1" ht="31.5">
      <c r="A33" s="79" t="s">
        <v>898</v>
      </c>
      <c r="B33" s="70" t="s">
        <v>1067</v>
      </c>
      <c r="C33" s="71">
        <v>49612.86</v>
      </c>
    </row>
    <row r="34" spans="1:3" s="12" customFormat="1" ht="15.75">
      <c r="A34" s="79" t="s">
        <v>423</v>
      </c>
      <c r="B34" s="70" t="s">
        <v>1219</v>
      </c>
      <c r="C34" s="71">
        <f>C35+C36</f>
        <v>1719110.73</v>
      </c>
    </row>
    <row r="35" spans="1:3" s="12" customFormat="1" ht="15.75">
      <c r="A35" s="79" t="s">
        <v>424</v>
      </c>
      <c r="B35" s="70" t="s">
        <v>1219</v>
      </c>
      <c r="C35" s="71">
        <v>1612835.02</v>
      </c>
    </row>
    <row r="36" spans="1:3" s="12" customFormat="1" ht="31.5">
      <c r="A36" s="79" t="s">
        <v>1027</v>
      </c>
      <c r="B36" s="70" t="s">
        <v>1063</v>
      </c>
      <c r="C36" s="71">
        <v>106275.71</v>
      </c>
    </row>
    <row r="37" spans="1:3" s="12" customFormat="1" ht="31.5">
      <c r="A37" s="79" t="s">
        <v>9</v>
      </c>
      <c r="B37" s="70" t="s">
        <v>7</v>
      </c>
      <c r="C37" s="71">
        <f>C38</f>
        <v>992364.49</v>
      </c>
    </row>
    <row r="38" spans="1:3" s="12" customFormat="1" ht="31.5">
      <c r="A38" s="79" t="s">
        <v>8</v>
      </c>
      <c r="B38" s="70" t="s">
        <v>7</v>
      </c>
      <c r="C38" s="71">
        <v>992364.49</v>
      </c>
    </row>
    <row r="39" spans="1:3" s="12" customFormat="1" ht="31.5">
      <c r="A39" s="79" t="s">
        <v>583</v>
      </c>
      <c r="B39" s="70" t="s">
        <v>508</v>
      </c>
      <c r="C39" s="71">
        <f>C40</f>
        <v>3278462.09</v>
      </c>
    </row>
    <row r="40" spans="1:3" s="12" customFormat="1" ht="15.75">
      <c r="A40" s="79" t="s">
        <v>587</v>
      </c>
      <c r="B40" s="70" t="s">
        <v>588</v>
      </c>
      <c r="C40" s="71">
        <f>C41</f>
        <v>3278462.09</v>
      </c>
    </row>
    <row r="41" spans="1:3" s="12" customFormat="1" ht="15.75">
      <c r="A41" s="79" t="s">
        <v>584</v>
      </c>
      <c r="B41" s="70" t="s">
        <v>586</v>
      </c>
      <c r="C41" s="71">
        <v>3278462.09</v>
      </c>
    </row>
    <row r="42" spans="1:3" s="12" customFormat="1" ht="15.75">
      <c r="A42" s="79" t="s">
        <v>367</v>
      </c>
      <c r="B42" s="70" t="s">
        <v>1214</v>
      </c>
      <c r="C42" s="71">
        <f>C43+C44</f>
        <v>5032394.21</v>
      </c>
    </row>
    <row r="43" spans="1:3" s="12" customFormat="1" ht="47.25">
      <c r="A43" s="79" t="s">
        <v>1220</v>
      </c>
      <c r="B43" s="70" t="s">
        <v>416</v>
      </c>
      <c r="C43" s="71">
        <v>5008394.21</v>
      </c>
    </row>
    <row r="44" spans="1:3" s="12" customFormat="1" ht="31.5">
      <c r="A44" s="79" t="s">
        <v>43</v>
      </c>
      <c r="B44" s="70" t="s">
        <v>582</v>
      </c>
      <c r="C44" s="71">
        <v>24000</v>
      </c>
    </row>
    <row r="45" spans="1:3" s="12" customFormat="1" ht="31.5">
      <c r="A45" s="79" t="s">
        <v>1028</v>
      </c>
      <c r="B45" s="70" t="s">
        <v>1037</v>
      </c>
      <c r="C45" s="71">
        <f>C46+C47+C48</f>
        <v>3238.13</v>
      </c>
    </row>
    <row r="46" spans="1:3" s="12" customFormat="1" ht="31.5">
      <c r="A46" s="79" t="s">
        <v>1029</v>
      </c>
      <c r="B46" s="70" t="s">
        <v>299</v>
      </c>
      <c r="C46" s="71">
        <v>54.57</v>
      </c>
    </row>
    <row r="47" spans="1:3" s="12" customFormat="1" ht="63">
      <c r="A47" s="79" t="s">
        <v>1030</v>
      </c>
      <c r="B47" s="70" t="s">
        <v>297</v>
      </c>
      <c r="C47" s="71">
        <v>1752.55</v>
      </c>
    </row>
    <row r="48" spans="1:3" s="12" customFormat="1" ht="31.5">
      <c r="A48" s="79" t="s">
        <v>1038</v>
      </c>
      <c r="B48" s="70" t="s">
        <v>295</v>
      </c>
      <c r="C48" s="71">
        <v>1431.01</v>
      </c>
    </row>
    <row r="49" spans="1:3" s="12" customFormat="1" ht="47.25">
      <c r="A49" s="79" t="s">
        <v>368</v>
      </c>
      <c r="B49" s="70" t="s">
        <v>60</v>
      </c>
      <c r="C49" s="71">
        <f>C50+C52+C61</f>
        <v>46939168.52</v>
      </c>
    </row>
    <row r="50" spans="1:3" s="12" customFormat="1" ht="31.5">
      <c r="A50" s="79" t="s">
        <v>1031</v>
      </c>
      <c r="B50" s="70" t="s">
        <v>252</v>
      </c>
      <c r="C50" s="71">
        <f>C51</f>
        <v>-310184.9</v>
      </c>
    </row>
    <row r="51" spans="1:3" s="12" customFormat="1" ht="31.5">
      <c r="A51" s="79" t="s">
        <v>1032</v>
      </c>
      <c r="B51" s="70" t="s">
        <v>250</v>
      </c>
      <c r="C51" s="71">
        <v>-310184.9</v>
      </c>
    </row>
    <row r="52" spans="1:3" s="12" customFormat="1" ht="78.75">
      <c r="A52" s="79" t="s">
        <v>371</v>
      </c>
      <c r="B52" s="73" t="s">
        <v>428</v>
      </c>
      <c r="C52" s="71">
        <f>C53+C55+C57+C59</f>
        <v>46766216.22</v>
      </c>
    </row>
    <row r="53" spans="1:3" s="12" customFormat="1" ht="63">
      <c r="A53" s="79" t="s">
        <v>517</v>
      </c>
      <c r="B53" s="70" t="s">
        <v>577</v>
      </c>
      <c r="C53" s="71">
        <f>C54</f>
        <v>30041710.03</v>
      </c>
    </row>
    <row r="54" spans="1:3" s="12" customFormat="1" ht="63">
      <c r="A54" s="79" t="s">
        <v>427</v>
      </c>
      <c r="B54" s="73" t="s">
        <v>1223</v>
      </c>
      <c r="C54" s="71">
        <v>30041710.03</v>
      </c>
    </row>
    <row r="55" spans="1:3" s="12" customFormat="1" ht="78.75">
      <c r="A55" s="79" t="s">
        <v>478</v>
      </c>
      <c r="B55" s="73" t="s">
        <v>430</v>
      </c>
      <c r="C55" s="71">
        <f>C56</f>
        <v>192301.15</v>
      </c>
    </row>
    <row r="56" spans="1:3" s="12" customFormat="1" ht="78.75">
      <c r="A56" s="79" t="s">
        <v>515</v>
      </c>
      <c r="B56" s="70" t="s">
        <v>429</v>
      </c>
      <c r="C56" s="71">
        <v>192301.15</v>
      </c>
    </row>
    <row r="57" spans="1:3" s="12" customFormat="1" ht="78.75">
      <c r="A57" s="79" t="s">
        <v>578</v>
      </c>
      <c r="B57" s="73" t="s">
        <v>431</v>
      </c>
      <c r="C57" s="71">
        <f>C58</f>
        <v>18804.56</v>
      </c>
    </row>
    <row r="58" spans="1:3" s="12" customFormat="1" ht="63">
      <c r="A58" s="79" t="s">
        <v>1232</v>
      </c>
      <c r="B58" s="70" t="s">
        <v>432</v>
      </c>
      <c r="C58" s="71">
        <v>18804.56</v>
      </c>
    </row>
    <row r="59" spans="1:3" s="12" customFormat="1" ht="47.25">
      <c r="A59" s="79" t="s">
        <v>10</v>
      </c>
      <c r="B59" s="73" t="s">
        <v>13</v>
      </c>
      <c r="C59" s="71">
        <f>C60</f>
        <v>16513400.48</v>
      </c>
    </row>
    <row r="60" spans="1:3" s="12" customFormat="1" ht="31.5">
      <c r="A60" s="79" t="s">
        <v>11</v>
      </c>
      <c r="B60" s="70" t="s">
        <v>12</v>
      </c>
      <c r="C60" s="71">
        <v>16513400.48</v>
      </c>
    </row>
    <row r="61" spans="1:3" s="12" customFormat="1" ht="31.5">
      <c r="A61" s="79" t="s">
        <v>394</v>
      </c>
      <c r="B61" s="70" t="s">
        <v>44</v>
      </c>
      <c r="C61" s="71">
        <f>C62</f>
        <v>483137.2</v>
      </c>
    </row>
    <row r="62" spans="1:3" s="12" customFormat="1" ht="47.25">
      <c r="A62" s="79" t="s">
        <v>1233</v>
      </c>
      <c r="B62" s="70" t="s">
        <v>1235</v>
      </c>
      <c r="C62" s="71">
        <v>483137.2</v>
      </c>
    </row>
    <row r="63" spans="1:4" s="12" customFormat="1" ht="15.75">
      <c r="A63" s="79" t="s">
        <v>1236</v>
      </c>
      <c r="B63" s="70" t="s">
        <v>1242</v>
      </c>
      <c r="C63" s="71">
        <f>C64</f>
        <v>13411809.34</v>
      </c>
      <c r="D63" s="13"/>
    </row>
    <row r="64" spans="1:4" s="12" customFormat="1" ht="15.75">
      <c r="A64" s="79" t="s">
        <v>1243</v>
      </c>
      <c r="B64" s="70" t="s">
        <v>1244</v>
      </c>
      <c r="C64" s="71">
        <f>C65+C66+C67+C68+C69+C70</f>
        <v>13411809.34</v>
      </c>
      <c r="D64" s="14"/>
    </row>
    <row r="65" spans="1:4" s="12" customFormat="1" ht="31.5">
      <c r="A65" s="79" t="s">
        <v>437</v>
      </c>
      <c r="B65" s="70" t="s">
        <v>433</v>
      </c>
      <c r="C65" s="71">
        <v>389159.72</v>
      </c>
      <c r="D65" s="14"/>
    </row>
    <row r="66" spans="1:4" s="12" customFormat="1" ht="31.5">
      <c r="A66" s="79" t="s">
        <v>438</v>
      </c>
      <c r="B66" s="70" t="s">
        <v>434</v>
      </c>
      <c r="C66" s="71">
        <v>78117.77</v>
      </c>
      <c r="D66" s="14"/>
    </row>
    <row r="67" spans="1:4" s="12" customFormat="1" ht="15.75">
      <c r="A67" s="79" t="s">
        <v>439</v>
      </c>
      <c r="B67" s="70" t="s">
        <v>1134</v>
      </c>
      <c r="C67" s="71">
        <v>1241966.67</v>
      </c>
      <c r="D67" s="14"/>
    </row>
    <row r="68" spans="1:3" s="12" customFormat="1" ht="15.75">
      <c r="A68" s="79" t="s">
        <v>440</v>
      </c>
      <c r="B68" s="70" t="s">
        <v>435</v>
      </c>
      <c r="C68" s="71">
        <v>9984033.72</v>
      </c>
    </row>
    <row r="69" spans="1:3" s="12" customFormat="1" ht="15.75">
      <c r="A69" s="79" t="s">
        <v>441</v>
      </c>
      <c r="B69" s="70" t="s">
        <v>436</v>
      </c>
      <c r="C69" s="71">
        <v>-0.15</v>
      </c>
    </row>
    <row r="70" spans="1:3" s="12" customFormat="1" ht="47.25">
      <c r="A70" s="79" t="s">
        <v>1033</v>
      </c>
      <c r="B70" s="70" t="s">
        <v>1039</v>
      </c>
      <c r="C70" s="71">
        <v>1718531.61</v>
      </c>
    </row>
    <row r="71" spans="1:3" s="12" customFormat="1" ht="31.5">
      <c r="A71" s="79" t="s">
        <v>483</v>
      </c>
      <c r="B71" s="70" t="s">
        <v>484</v>
      </c>
      <c r="C71" s="71">
        <f>C77+C72</f>
        <v>14884337.88</v>
      </c>
    </row>
    <row r="72" spans="1:3" s="12" customFormat="1" ht="78.75">
      <c r="A72" s="79" t="s">
        <v>576</v>
      </c>
      <c r="B72" s="70" t="s">
        <v>407</v>
      </c>
      <c r="C72" s="71">
        <f>C74+C73</f>
        <v>11833804.110000001</v>
      </c>
    </row>
    <row r="73" spans="1:3" s="12" customFormat="1" ht="63">
      <c r="A73" s="79" t="s">
        <v>3</v>
      </c>
      <c r="B73" s="70" t="s">
        <v>4</v>
      </c>
      <c r="C73" s="71">
        <v>720338.98</v>
      </c>
    </row>
    <row r="74" spans="1:3" s="12" customFormat="1" ht="78.75">
      <c r="A74" s="79" t="s">
        <v>408</v>
      </c>
      <c r="B74" s="70" t="s">
        <v>409</v>
      </c>
      <c r="C74" s="71">
        <v>11113465.13</v>
      </c>
    </row>
    <row r="75" spans="1:3" s="12" customFormat="1" ht="47.25">
      <c r="A75" s="79" t="s">
        <v>537</v>
      </c>
      <c r="B75" s="70" t="s">
        <v>410</v>
      </c>
      <c r="C75" s="71">
        <f>C76</f>
        <v>3050533.77</v>
      </c>
    </row>
    <row r="76" spans="1:3" s="12" customFormat="1" ht="31.5">
      <c r="A76" s="79" t="s">
        <v>538</v>
      </c>
      <c r="B76" s="70" t="s">
        <v>411</v>
      </c>
      <c r="C76" s="71">
        <f>C77</f>
        <v>3050533.77</v>
      </c>
    </row>
    <row r="77" spans="1:3" s="12" customFormat="1" ht="47.25">
      <c r="A77" s="79" t="s">
        <v>1234</v>
      </c>
      <c r="B77" s="70" t="s">
        <v>778</v>
      </c>
      <c r="C77" s="71">
        <v>3050533.77</v>
      </c>
    </row>
    <row r="78" spans="1:3" s="12" customFormat="1" ht="15.75">
      <c r="A78" s="79" t="s">
        <v>369</v>
      </c>
      <c r="B78" s="70" t="s">
        <v>45</v>
      </c>
      <c r="C78" s="71">
        <f>SUM(C79:C94)</f>
        <v>4027856.1</v>
      </c>
    </row>
    <row r="79" spans="1:3" s="12" customFormat="1" ht="94.5">
      <c r="A79" s="79" t="s">
        <v>464</v>
      </c>
      <c r="B79" s="73" t="s">
        <v>412</v>
      </c>
      <c r="C79" s="71">
        <v>62739.5</v>
      </c>
    </row>
    <row r="80" spans="1:3" s="12" customFormat="1" ht="47.25">
      <c r="A80" s="79" t="s">
        <v>509</v>
      </c>
      <c r="B80" s="70" t="s">
        <v>510</v>
      </c>
      <c r="C80" s="71">
        <v>4054.1</v>
      </c>
    </row>
    <row r="81" spans="1:3" s="12" customFormat="1" ht="63">
      <c r="A81" s="79" t="s">
        <v>1246</v>
      </c>
      <c r="B81" s="70" t="s">
        <v>52</v>
      </c>
      <c r="C81" s="71">
        <v>9320.24</v>
      </c>
    </row>
    <row r="82" spans="1:3" s="12" customFormat="1" ht="63">
      <c r="A82" s="79" t="s">
        <v>514</v>
      </c>
      <c r="B82" s="70" t="s">
        <v>575</v>
      </c>
      <c r="C82" s="71">
        <v>2410.67</v>
      </c>
    </row>
    <row r="83" spans="1:3" s="12" customFormat="1" ht="31.5">
      <c r="A83" s="79" t="s">
        <v>1135</v>
      </c>
      <c r="B83" s="70" t="s">
        <v>1136</v>
      </c>
      <c r="C83" s="71">
        <v>37000</v>
      </c>
    </row>
    <row r="84" spans="1:3" s="12" customFormat="1" ht="31.5">
      <c r="A84" s="79" t="s">
        <v>539</v>
      </c>
      <c r="B84" s="70" t="s">
        <v>1137</v>
      </c>
      <c r="C84" s="71">
        <v>7500</v>
      </c>
    </row>
    <row r="85" spans="1:3" s="12" customFormat="1" ht="31.5">
      <c r="A85" s="79" t="s">
        <v>1247</v>
      </c>
      <c r="B85" s="70" t="s">
        <v>1138</v>
      </c>
      <c r="C85" s="71">
        <v>18000</v>
      </c>
    </row>
    <row r="86" spans="1:3" s="12" customFormat="1" ht="31.5">
      <c r="A86" s="79" t="s">
        <v>343</v>
      </c>
      <c r="B86" s="70" t="s">
        <v>344</v>
      </c>
      <c r="C86" s="71">
        <v>275243.56</v>
      </c>
    </row>
    <row r="87" spans="1:3" s="12" customFormat="1" ht="31.5">
      <c r="A87" s="79" t="s">
        <v>345</v>
      </c>
      <c r="B87" s="70" t="s">
        <v>352</v>
      </c>
      <c r="C87" s="71">
        <v>99097.99</v>
      </c>
    </row>
    <row r="88" spans="1:3" s="12" customFormat="1" ht="31.5">
      <c r="A88" s="79" t="s">
        <v>1139</v>
      </c>
      <c r="B88" s="70" t="s">
        <v>1140</v>
      </c>
      <c r="C88" s="71">
        <v>6200</v>
      </c>
    </row>
    <row r="89" spans="1:3" s="12" customFormat="1" ht="47.25" hidden="1">
      <c r="A89" s="79" t="s">
        <v>425</v>
      </c>
      <c r="B89" s="70" t="s">
        <v>426</v>
      </c>
      <c r="C89" s="71">
        <v>0</v>
      </c>
    </row>
    <row r="90" spans="1:3" s="12" customFormat="1" ht="31.5">
      <c r="A90" s="79" t="s">
        <v>1034</v>
      </c>
      <c r="B90" s="70" t="s">
        <v>107</v>
      </c>
      <c r="C90" s="71">
        <v>6455.8</v>
      </c>
    </row>
    <row r="91" spans="1:3" s="12" customFormat="1" ht="31.5">
      <c r="A91" s="79" t="s">
        <v>1035</v>
      </c>
      <c r="B91" s="70" t="s">
        <v>1040</v>
      </c>
      <c r="C91" s="71">
        <v>23000</v>
      </c>
    </row>
    <row r="92" spans="1:3" s="12" customFormat="1" ht="63">
      <c r="A92" s="79" t="s">
        <v>1141</v>
      </c>
      <c r="B92" s="70" t="s">
        <v>1142</v>
      </c>
      <c r="C92" s="71">
        <v>306600</v>
      </c>
    </row>
    <row r="93" spans="1:3" s="12" customFormat="1" ht="31.5">
      <c r="A93" s="79" t="s">
        <v>1036</v>
      </c>
      <c r="B93" s="70" t="s">
        <v>266</v>
      </c>
      <c r="C93" s="71">
        <v>20000</v>
      </c>
    </row>
    <row r="94" spans="1:3" s="12" customFormat="1" ht="47.25">
      <c r="A94" s="79" t="s">
        <v>41</v>
      </c>
      <c r="B94" s="70" t="s">
        <v>42</v>
      </c>
      <c r="C94" s="71">
        <v>3150234.24</v>
      </c>
    </row>
    <row r="95" spans="1:3" s="12" customFormat="1" ht="15.75" hidden="1">
      <c r="A95" s="79"/>
      <c r="B95" s="70"/>
      <c r="C95" s="71"/>
    </row>
    <row r="96" spans="1:3" s="12" customFormat="1" ht="15.75">
      <c r="A96" s="79" t="s">
        <v>370</v>
      </c>
      <c r="B96" s="70" t="s">
        <v>46</v>
      </c>
      <c r="C96" s="71">
        <f>C97</f>
        <v>57916.46</v>
      </c>
    </row>
    <row r="97" spans="1:3" s="12" customFormat="1" ht="15.75">
      <c r="A97" s="79" t="s">
        <v>353</v>
      </c>
      <c r="B97" s="70" t="s">
        <v>354</v>
      </c>
      <c r="C97" s="71">
        <v>57916.46</v>
      </c>
    </row>
    <row r="98" spans="1:3" s="12" customFormat="1" ht="15.75">
      <c r="A98" s="81" t="s">
        <v>395</v>
      </c>
      <c r="B98" s="74" t="s">
        <v>53</v>
      </c>
      <c r="C98" s="75">
        <f>C99+C158+C163</f>
        <v>778713788.8299999</v>
      </c>
    </row>
    <row r="99" spans="1:3" s="12" customFormat="1" ht="31.5">
      <c r="A99" s="81" t="s">
        <v>579</v>
      </c>
      <c r="B99" s="74" t="s">
        <v>580</v>
      </c>
      <c r="C99" s="75">
        <f>C125+C146+C102+C100</f>
        <v>778601993.56</v>
      </c>
    </row>
    <row r="100" spans="1:3" s="12" customFormat="1" ht="31.5">
      <c r="A100" s="81" t="s">
        <v>746</v>
      </c>
      <c r="B100" s="74" t="s">
        <v>747</v>
      </c>
      <c r="C100" s="75">
        <f>C101</f>
        <v>17355000</v>
      </c>
    </row>
    <row r="101" spans="1:3" s="12" customFormat="1" ht="31.5">
      <c r="A101" s="81" t="s">
        <v>748</v>
      </c>
      <c r="B101" s="74" t="s">
        <v>749</v>
      </c>
      <c r="C101" s="75">
        <v>17355000</v>
      </c>
    </row>
    <row r="102" spans="1:3" s="12" customFormat="1" ht="31.5">
      <c r="A102" s="81" t="s">
        <v>397</v>
      </c>
      <c r="B102" s="74" t="s">
        <v>396</v>
      </c>
      <c r="C102" s="75">
        <f>C113+C105+C104+C103+C106+C107+C108+C109+C110+C111+C112</f>
        <v>279717223.01</v>
      </c>
    </row>
    <row r="103" spans="1:5" s="12" customFormat="1" ht="31.5">
      <c r="A103" s="81" t="s">
        <v>812</v>
      </c>
      <c r="B103" s="74" t="s">
        <v>750</v>
      </c>
      <c r="C103" s="75">
        <v>5926963.83</v>
      </c>
      <c r="D103" s="82"/>
      <c r="E103" s="82"/>
    </row>
    <row r="104" spans="1:5" s="12" customFormat="1" ht="47.25">
      <c r="A104" s="81" t="s">
        <v>813</v>
      </c>
      <c r="B104" s="74" t="s">
        <v>751</v>
      </c>
      <c r="C104" s="75">
        <v>460000</v>
      </c>
      <c r="D104" s="82"/>
      <c r="E104" s="82"/>
    </row>
    <row r="105" spans="1:5" s="12" customFormat="1" ht="63">
      <c r="A105" s="81" t="s">
        <v>1144</v>
      </c>
      <c r="B105" s="74" t="s">
        <v>1145</v>
      </c>
      <c r="C105" s="75">
        <v>37451997.38</v>
      </c>
      <c r="D105" s="82"/>
      <c r="E105" s="82"/>
    </row>
    <row r="106" spans="1:5" s="12" customFormat="1" ht="31.5">
      <c r="A106" s="81" t="s">
        <v>752</v>
      </c>
      <c r="B106" s="74" t="s">
        <v>753</v>
      </c>
      <c r="C106" s="75">
        <v>2206277</v>
      </c>
      <c r="D106" s="82"/>
      <c r="E106" s="82"/>
    </row>
    <row r="107" spans="1:5" s="12" customFormat="1" ht="47.25">
      <c r="A107" s="81" t="s">
        <v>754</v>
      </c>
      <c r="B107" s="74" t="s">
        <v>755</v>
      </c>
      <c r="C107" s="75">
        <v>34804337.8</v>
      </c>
      <c r="D107" s="82"/>
      <c r="E107" s="82"/>
    </row>
    <row r="108" spans="1:5" s="12" customFormat="1" ht="47.25">
      <c r="A108" s="81" t="s">
        <v>756</v>
      </c>
      <c r="B108" s="74" t="s">
        <v>757</v>
      </c>
      <c r="C108" s="75">
        <v>8391600</v>
      </c>
      <c r="D108" s="82"/>
      <c r="E108" s="82"/>
    </row>
    <row r="109" spans="1:5" s="12" customFormat="1" ht="110.25">
      <c r="A109" s="81" t="s">
        <v>758</v>
      </c>
      <c r="B109" s="74" t="s">
        <v>760</v>
      </c>
      <c r="C109" s="75">
        <v>11656534.78</v>
      </c>
      <c r="D109" s="82"/>
      <c r="E109" s="82"/>
    </row>
    <row r="110" spans="1:5" s="12" customFormat="1" ht="94.5">
      <c r="A110" s="81" t="s">
        <v>759</v>
      </c>
      <c r="B110" s="74" t="s">
        <v>761</v>
      </c>
      <c r="C110" s="75">
        <v>8974500.22</v>
      </c>
      <c r="D110" s="82"/>
      <c r="E110" s="82"/>
    </row>
    <row r="111" spans="1:5" s="12" customFormat="1" ht="31.5">
      <c r="A111" s="81" t="s">
        <v>764</v>
      </c>
      <c r="B111" s="74" t="s">
        <v>762</v>
      </c>
      <c r="C111" s="75">
        <v>11705800</v>
      </c>
      <c r="D111" s="82"/>
      <c r="E111" s="82"/>
    </row>
    <row r="112" spans="1:5" s="12" customFormat="1" ht="31.5">
      <c r="A112" s="81" t="s">
        <v>765</v>
      </c>
      <c r="B112" s="74" t="s">
        <v>763</v>
      </c>
      <c r="C112" s="75">
        <v>21532000</v>
      </c>
      <c r="D112" s="82"/>
      <c r="E112" s="82"/>
    </row>
    <row r="113" spans="1:5" s="12" customFormat="1" ht="15.75">
      <c r="A113" s="81" t="s">
        <v>791</v>
      </c>
      <c r="B113" s="74" t="s">
        <v>792</v>
      </c>
      <c r="C113" s="75">
        <f>C114+C115+C116+C117+C118+C119+C120+C121+C122+C123+C124</f>
        <v>136607212</v>
      </c>
      <c r="D113" s="82"/>
      <c r="E113" s="82"/>
    </row>
    <row r="114" spans="1:5" s="12" customFormat="1" ht="15.75">
      <c r="A114" s="81" t="s">
        <v>585</v>
      </c>
      <c r="B114" s="74" t="s">
        <v>793</v>
      </c>
      <c r="C114" s="75">
        <v>32636600</v>
      </c>
      <c r="D114" s="82"/>
      <c r="E114" s="82"/>
    </row>
    <row r="115" spans="1:5" s="12" customFormat="1" ht="31.5">
      <c r="A115" s="81" t="s">
        <v>766</v>
      </c>
      <c r="B115" s="74" t="s">
        <v>773</v>
      </c>
      <c r="C115" s="75">
        <v>20475812</v>
      </c>
      <c r="D115" s="82"/>
      <c r="E115" s="82"/>
    </row>
    <row r="116" spans="1:3" s="12" customFormat="1" ht="31.5">
      <c r="A116" s="81" t="s">
        <v>767</v>
      </c>
      <c r="B116" s="74" t="s">
        <v>774</v>
      </c>
      <c r="C116" s="75">
        <v>15797000</v>
      </c>
    </row>
    <row r="117" spans="1:3" s="12" customFormat="1" ht="31.5">
      <c r="A117" s="81" t="s">
        <v>768</v>
      </c>
      <c r="B117" s="74" t="s">
        <v>775</v>
      </c>
      <c r="C117" s="75">
        <v>500000</v>
      </c>
    </row>
    <row r="118" spans="1:3" s="12" customFormat="1" ht="47.25">
      <c r="A118" s="81" t="s">
        <v>769</v>
      </c>
      <c r="B118" s="74" t="s">
        <v>776</v>
      </c>
      <c r="C118" s="75">
        <v>0</v>
      </c>
    </row>
    <row r="119" spans="1:3" s="12" customFormat="1" ht="47.25">
      <c r="A119" s="81" t="s">
        <v>770</v>
      </c>
      <c r="B119" s="74" t="s">
        <v>779</v>
      </c>
      <c r="C119" s="75">
        <v>5978350</v>
      </c>
    </row>
    <row r="120" spans="1:3" s="12" customFormat="1" ht="78.75">
      <c r="A120" s="81" t="s">
        <v>771</v>
      </c>
      <c r="B120" s="74" t="s">
        <v>789</v>
      </c>
      <c r="C120" s="75">
        <v>24260000</v>
      </c>
    </row>
    <row r="121" spans="1:3" s="12" customFormat="1" ht="47.25">
      <c r="A121" s="81" t="s">
        <v>772</v>
      </c>
      <c r="B121" s="74" t="s">
        <v>777</v>
      </c>
      <c r="C121" s="75">
        <v>18200000</v>
      </c>
    </row>
    <row r="122" spans="1:3" s="12" customFormat="1" ht="31.5">
      <c r="A122" s="81" t="s">
        <v>784</v>
      </c>
      <c r="B122" s="74" t="s">
        <v>785</v>
      </c>
      <c r="C122" s="75">
        <v>79450</v>
      </c>
    </row>
    <row r="123" spans="1:3" s="12" customFormat="1" ht="63">
      <c r="A123" s="81" t="s">
        <v>786</v>
      </c>
      <c r="B123" s="74" t="s">
        <v>788</v>
      </c>
      <c r="C123" s="75">
        <v>8340000</v>
      </c>
    </row>
    <row r="124" spans="1:3" s="12" customFormat="1" ht="63">
      <c r="A124" s="81" t="s">
        <v>787</v>
      </c>
      <c r="B124" s="74" t="s">
        <v>790</v>
      </c>
      <c r="C124" s="75">
        <v>10340000</v>
      </c>
    </row>
    <row r="125" spans="1:3" s="12" customFormat="1" ht="31.5">
      <c r="A125" s="81" t="s">
        <v>581</v>
      </c>
      <c r="B125" s="74" t="s">
        <v>589</v>
      </c>
      <c r="C125" s="75">
        <f>C129+C127+C126+C139+C143++C144+C145+C128</f>
        <v>442265072.32</v>
      </c>
    </row>
    <row r="126" spans="1:3" s="12" customFormat="1" ht="47.25">
      <c r="A126" s="81" t="s">
        <v>17</v>
      </c>
      <c r="B126" s="74" t="s">
        <v>16</v>
      </c>
      <c r="C126" s="75">
        <v>1362800</v>
      </c>
    </row>
    <row r="127" spans="1:3" s="12" customFormat="1" ht="47.25">
      <c r="A127" s="81" t="s">
        <v>14</v>
      </c>
      <c r="B127" s="74" t="s">
        <v>15</v>
      </c>
      <c r="C127" s="75">
        <v>500694.08</v>
      </c>
    </row>
    <row r="128" spans="1:3" s="12" customFormat="1" ht="31.5">
      <c r="A128" s="81" t="s">
        <v>794</v>
      </c>
      <c r="B128" s="74" t="s">
        <v>795</v>
      </c>
      <c r="C128" s="75">
        <v>7191700</v>
      </c>
    </row>
    <row r="129" spans="1:3" s="12" customFormat="1" ht="31.5">
      <c r="A129" s="81" t="s">
        <v>479</v>
      </c>
      <c r="B129" s="74" t="s">
        <v>488</v>
      </c>
      <c r="C129" s="75">
        <f>C131+C132+C138+C133+C134+C135+C136+C137+C130</f>
        <v>367252394.24</v>
      </c>
    </row>
    <row r="130" spans="1:3" s="12" customFormat="1" ht="15.75">
      <c r="A130" s="81" t="s">
        <v>486</v>
      </c>
      <c r="B130" s="74" t="s">
        <v>487</v>
      </c>
      <c r="C130" s="75">
        <v>8129800</v>
      </c>
    </row>
    <row r="131" spans="1:3" s="12" customFormat="1" ht="78.75">
      <c r="A131" s="81" t="s">
        <v>19</v>
      </c>
      <c r="B131" s="74" t="s">
        <v>1208</v>
      </c>
      <c r="C131" s="75">
        <v>9224394.24</v>
      </c>
    </row>
    <row r="132" spans="1:3" s="12" customFormat="1" ht="173.25">
      <c r="A132" s="81" t="s">
        <v>20</v>
      </c>
      <c r="B132" s="74" t="s">
        <v>1209</v>
      </c>
      <c r="C132" s="75">
        <v>320470000</v>
      </c>
    </row>
    <row r="133" spans="1:3" s="12" customFormat="1" ht="31.5">
      <c r="A133" s="81" t="s">
        <v>21</v>
      </c>
      <c r="B133" s="74" t="s">
        <v>22</v>
      </c>
      <c r="C133" s="75">
        <v>731600</v>
      </c>
    </row>
    <row r="134" spans="1:3" s="12" customFormat="1" ht="31.5">
      <c r="A134" s="81" t="s">
        <v>23</v>
      </c>
      <c r="B134" s="74" t="s">
        <v>451</v>
      </c>
      <c r="C134" s="75">
        <v>220600</v>
      </c>
    </row>
    <row r="135" spans="1:3" s="12" customFormat="1" ht="31.5">
      <c r="A135" s="81" t="s">
        <v>24</v>
      </c>
      <c r="B135" s="74" t="s">
        <v>1245</v>
      </c>
      <c r="C135" s="75">
        <v>2523200</v>
      </c>
    </row>
    <row r="136" spans="1:3" s="12" customFormat="1" ht="63">
      <c r="A136" s="79" t="s">
        <v>360</v>
      </c>
      <c r="B136" s="74" t="s">
        <v>361</v>
      </c>
      <c r="C136" s="75">
        <v>23093200</v>
      </c>
    </row>
    <row r="137" spans="1:3" s="12" customFormat="1" ht="47.25">
      <c r="A137" s="81" t="s">
        <v>362</v>
      </c>
      <c r="B137" s="74" t="s">
        <v>507</v>
      </c>
      <c r="C137" s="75">
        <v>2168400</v>
      </c>
    </row>
    <row r="138" spans="1:3" s="12" customFormat="1" ht="78.75">
      <c r="A138" s="81" t="s">
        <v>1146</v>
      </c>
      <c r="B138" s="74" t="s">
        <v>1147</v>
      </c>
      <c r="C138" s="75">
        <v>691200</v>
      </c>
    </row>
    <row r="139" spans="1:3" s="12" customFormat="1" ht="47.25">
      <c r="A139" s="79" t="s">
        <v>480</v>
      </c>
      <c r="B139" s="74" t="s">
        <v>481</v>
      </c>
      <c r="C139" s="75">
        <f>SUM(C140:C142)</f>
        <v>23469800</v>
      </c>
    </row>
    <row r="140" spans="1:3" s="12" customFormat="1" ht="63">
      <c r="A140" s="79" t="s">
        <v>25</v>
      </c>
      <c r="B140" s="74" t="s">
        <v>482</v>
      </c>
      <c r="C140" s="75">
        <v>4409700</v>
      </c>
    </row>
    <row r="141" spans="1:3" s="12" customFormat="1" ht="63">
      <c r="A141" s="79" t="s">
        <v>26</v>
      </c>
      <c r="B141" s="74" t="s">
        <v>1179</v>
      </c>
      <c r="C141" s="75">
        <v>7548700</v>
      </c>
    </row>
    <row r="142" spans="1:3" s="12" customFormat="1" ht="63">
      <c r="A142" s="79" t="s">
        <v>27</v>
      </c>
      <c r="B142" s="74" t="s">
        <v>616</v>
      </c>
      <c r="C142" s="75">
        <v>11511400</v>
      </c>
    </row>
    <row r="143" spans="1:3" s="12" customFormat="1" ht="47.25">
      <c r="A143" s="79" t="s">
        <v>1177</v>
      </c>
      <c r="B143" s="74" t="s">
        <v>1178</v>
      </c>
      <c r="C143" s="75">
        <v>10950095</v>
      </c>
    </row>
    <row r="144" spans="1:3" s="12" customFormat="1" ht="31.5">
      <c r="A144" s="81" t="s">
        <v>34</v>
      </c>
      <c r="B144" s="74" t="s">
        <v>1148</v>
      </c>
      <c r="C144" s="75">
        <v>5367400</v>
      </c>
    </row>
    <row r="145" spans="1:3" s="12" customFormat="1" ht="63">
      <c r="A145" s="81" t="s">
        <v>796</v>
      </c>
      <c r="B145" s="74" t="s">
        <v>797</v>
      </c>
      <c r="C145" s="75">
        <v>26170189</v>
      </c>
    </row>
    <row r="146" spans="1:3" s="12" customFormat="1" ht="15.75">
      <c r="A146" s="81" t="s">
        <v>30</v>
      </c>
      <c r="B146" s="74" t="s">
        <v>28</v>
      </c>
      <c r="C146" s="75">
        <f>C147+C148+C149+C150+C151</f>
        <v>39264698.230000004</v>
      </c>
    </row>
    <row r="147" spans="1:3" s="12" customFormat="1" ht="63">
      <c r="A147" s="81" t="s">
        <v>542</v>
      </c>
      <c r="B147" s="74" t="s">
        <v>541</v>
      </c>
      <c r="C147" s="75">
        <v>4289755.23</v>
      </c>
    </row>
    <row r="148" spans="1:3" s="12" customFormat="1" ht="47.25">
      <c r="A148" s="81" t="s">
        <v>29</v>
      </c>
      <c r="B148" s="74" t="s">
        <v>780</v>
      </c>
      <c r="C148" s="75">
        <v>290200</v>
      </c>
    </row>
    <row r="149" spans="1:3" s="12" customFormat="1" ht="63">
      <c r="A149" s="81" t="s">
        <v>798</v>
      </c>
      <c r="B149" s="74" t="s">
        <v>799</v>
      </c>
      <c r="C149" s="75">
        <v>200000</v>
      </c>
    </row>
    <row r="150" spans="1:3" s="12" customFormat="1" ht="63">
      <c r="A150" s="81" t="s">
        <v>801</v>
      </c>
      <c r="B150" s="74" t="s">
        <v>800</v>
      </c>
      <c r="C150" s="75">
        <v>50000</v>
      </c>
    </row>
    <row r="151" spans="1:3" s="12" customFormat="1" ht="31.5">
      <c r="A151" s="81" t="s">
        <v>802</v>
      </c>
      <c r="B151" s="74" t="s">
        <v>803</v>
      </c>
      <c r="C151" s="75">
        <f>C152+C154+C156+C157+C155+C153</f>
        <v>34434743</v>
      </c>
    </row>
    <row r="152" spans="1:3" s="12" customFormat="1" ht="15.75">
      <c r="A152" s="81" t="s">
        <v>804</v>
      </c>
      <c r="B152" s="74" t="s">
        <v>805</v>
      </c>
      <c r="C152" s="75">
        <v>463000</v>
      </c>
    </row>
    <row r="153" spans="1:3" s="12" customFormat="1" ht="31.5">
      <c r="A153" s="81" t="s">
        <v>606</v>
      </c>
      <c r="B153" s="74" t="s">
        <v>607</v>
      </c>
      <c r="C153" s="75">
        <v>40000</v>
      </c>
    </row>
    <row r="154" spans="1:3" s="12" customFormat="1" ht="63">
      <c r="A154" s="81" t="s">
        <v>18</v>
      </c>
      <c r="B154" s="74" t="s">
        <v>55</v>
      </c>
      <c r="C154" s="75">
        <v>20608600</v>
      </c>
    </row>
    <row r="155" spans="1:3" s="12" customFormat="1" ht="47.25">
      <c r="A155" s="81" t="s">
        <v>809</v>
      </c>
      <c r="B155" s="74" t="s">
        <v>810</v>
      </c>
      <c r="C155" s="75">
        <v>6923143</v>
      </c>
    </row>
    <row r="156" spans="1:3" s="12" customFormat="1" ht="31.5">
      <c r="A156" s="81" t="s">
        <v>1143</v>
      </c>
      <c r="B156" s="74" t="s">
        <v>806</v>
      </c>
      <c r="C156" s="75">
        <v>3910000</v>
      </c>
    </row>
    <row r="157" spans="1:3" s="12" customFormat="1" ht="47.25">
      <c r="A157" s="81" t="s">
        <v>807</v>
      </c>
      <c r="B157" s="74" t="s">
        <v>808</v>
      </c>
      <c r="C157" s="75">
        <v>2490000</v>
      </c>
    </row>
    <row r="158" spans="1:3" s="12" customFormat="1" ht="94.5">
      <c r="A158" s="81" t="s">
        <v>1041</v>
      </c>
      <c r="B158" s="74" t="s">
        <v>955</v>
      </c>
      <c r="C158" s="75">
        <f>C159</f>
        <v>983023.31</v>
      </c>
    </row>
    <row r="159" spans="1:3" s="12" customFormat="1" ht="78.75">
      <c r="A159" s="81" t="s">
        <v>1043</v>
      </c>
      <c r="B159" s="74" t="s">
        <v>956</v>
      </c>
      <c r="C159" s="75">
        <f>C160+C161+C162</f>
        <v>983023.31</v>
      </c>
    </row>
    <row r="160" spans="1:3" s="12" customFormat="1" ht="78.75">
      <c r="A160" s="81" t="s">
        <v>1044</v>
      </c>
      <c r="B160" s="74" t="s">
        <v>1006</v>
      </c>
      <c r="C160" s="75">
        <v>523685.58</v>
      </c>
    </row>
    <row r="161" spans="1:3" s="12" customFormat="1" ht="94.5">
      <c r="A161" s="81" t="s">
        <v>1045</v>
      </c>
      <c r="B161" s="74" t="s">
        <v>958</v>
      </c>
      <c r="C161" s="75">
        <v>443167.73</v>
      </c>
    </row>
    <row r="162" spans="1:3" s="12" customFormat="1" ht="31.5">
      <c r="A162" s="81" t="s">
        <v>1046</v>
      </c>
      <c r="B162" s="74" t="s">
        <v>152</v>
      </c>
      <c r="C162" s="75">
        <v>16170</v>
      </c>
    </row>
    <row r="163" spans="1:3" s="12" customFormat="1" ht="47.25">
      <c r="A163" s="81" t="s">
        <v>1042</v>
      </c>
      <c r="B163" s="74" t="s">
        <v>150</v>
      </c>
      <c r="C163" s="75">
        <f>C164</f>
        <v>-871228.04</v>
      </c>
    </row>
    <row r="164" spans="1:3" s="12" customFormat="1" ht="47.25">
      <c r="A164" s="81" t="s">
        <v>1047</v>
      </c>
      <c r="B164" s="74" t="s">
        <v>1048</v>
      </c>
      <c r="C164" s="75">
        <v>-871228.04</v>
      </c>
    </row>
    <row r="165" spans="1:3" s="15" customFormat="1" ht="15.75">
      <c r="A165" s="76"/>
      <c r="B165" s="77" t="s">
        <v>66</v>
      </c>
      <c r="C165" s="78">
        <f>C98+C13</f>
        <v>1337063364.3</v>
      </c>
    </row>
    <row r="166" spans="1:3" s="12" customFormat="1" ht="15.75">
      <c r="A166" s="50"/>
      <c r="B166" s="61"/>
      <c r="C166" s="55"/>
    </row>
    <row r="167" spans="1:3" s="12" customFormat="1" ht="15.75">
      <c r="A167" s="50"/>
      <c r="B167" s="61"/>
      <c r="C167" s="55"/>
    </row>
    <row r="168" spans="1:3" s="16" customFormat="1" ht="15.75">
      <c r="A168" s="246" t="s">
        <v>1204</v>
      </c>
      <c r="B168" s="247"/>
      <c r="C168" s="247"/>
    </row>
    <row r="169" spans="2:3" s="12" customFormat="1" ht="12.75">
      <c r="B169" s="2"/>
      <c r="C169" s="11"/>
    </row>
    <row r="170" spans="2:3" s="12" customFormat="1" ht="12.75">
      <c r="B170" s="2"/>
      <c r="C170" s="11"/>
    </row>
    <row r="171" spans="2:3" s="12" customFormat="1" ht="12.75">
      <c r="B171" s="2"/>
      <c r="C171" s="11"/>
    </row>
    <row r="172" spans="2:3" s="12" customFormat="1" ht="12.75">
      <c r="B172" s="2"/>
      <c r="C172" s="11"/>
    </row>
    <row r="173" spans="2:3" s="12" customFormat="1" ht="12.75">
      <c r="B173" s="2"/>
      <c r="C173" s="11"/>
    </row>
    <row r="174" spans="2:3" s="12" customFormat="1" ht="12.75">
      <c r="B174" s="2"/>
      <c r="C174" s="11"/>
    </row>
    <row r="175" spans="2:3" s="12" customFormat="1" ht="12.75">
      <c r="B175" s="2"/>
      <c r="C175" s="11"/>
    </row>
    <row r="176" spans="2:3" s="12" customFormat="1" ht="12.75">
      <c r="B176" s="2"/>
      <c r="C176" s="11"/>
    </row>
    <row r="177" spans="2:3" s="12" customFormat="1" ht="12.75">
      <c r="B177" s="2"/>
      <c r="C177" s="11"/>
    </row>
    <row r="178" spans="2:3" s="12" customFormat="1" ht="12.75">
      <c r="B178" s="2"/>
      <c r="C178" s="11"/>
    </row>
    <row r="179" spans="2:3" s="12" customFormat="1" ht="12.75">
      <c r="B179" s="2"/>
      <c r="C179" s="11"/>
    </row>
    <row r="180" spans="2:3" s="12" customFormat="1" ht="12.75">
      <c r="B180" s="2"/>
      <c r="C180" s="11"/>
    </row>
    <row r="181" spans="2:3" s="12" customFormat="1" ht="12.75">
      <c r="B181" s="2"/>
      <c r="C181" s="11"/>
    </row>
    <row r="182" spans="2:3" s="12" customFormat="1" ht="12.75">
      <c r="B182" s="2"/>
      <c r="C182" s="11"/>
    </row>
    <row r="183" spans="2:3" s="12" customFormat="1" ht="12.75">
      <c r="B183" s="2"/>
      <c r="C183" s="11"/>
    </row>
    <row r="184" spans="2:3" s="12" customFormat="1" ht="12.75">
      <c r="B184" s="2"/>
      <c r="C184" s="11"/>
    </row>
    <row r="185" spans="2:3" s="12" customFormat="1" ht="12.75">
      <c r="B185" s="2"/>
      <c r="C185" s="11"/>
    </row>
    <row r="186" spans="2:3" s="12" customFormat="1" ht="12.75">
      <c r="B186" s="2"/>
      <c r="C186" s="11"/>
    </row>
    <row r="187" spans="2:3" s="12" customFormat="1" ht="12.75">
      <c r="B187" s="2"/>
      <c r="C187" s="11"/>
    </row>
    <row r="188" spans="2:3" s="12" customFormat="1" ht="12.75">
      <c r="B188" s="2"/>
      <c r="C188" s="11"/>
    </row>
    <row r="189" spans="2:3" s="12" customFormat="1" ht="12.75">
      <c r="B189" s="2"/>
      <c r="C189" s="11"/>
    </row>
    <row r="190" spans="2:3" s="12" customFormat="1" ht="12.75">
      <c r="B190" s="2"/>
      <c r="C190" s="11"/>
    </row>
    <row r="191" spans="2:3" s="12" customFormat="1" ht="12.75">
      <c r="B191" s="2"/>
      <c r="C191" s="11"/>
    </row>
    <row r="192" spans="2:3" s="12" customFormat="1" ht="12.75">
      <c r="B192" s="2"/>
      <c r="C192" s="11"/>
    </row>
    <row r="193" spans="2:3" s="12" customFormat="1" ht="12.75">
      <c r="B193" s="2"/>
      <c r="C193" s="11"/>
    </row>
    <row r="194" spans="2:3" s="12" customFormat="1" ht="12.75">
      <c r="B194" s="2"/>
      <c r="C194" s="11"/>
    </row>
  </sheetData>
  <sheetProtection/>
  <mergeCells count="10">
    <mergeCell ref="A9:C9"/>
    <mergeCell ref="A168:C168"/>
    <mergeCell ref="A8:C8"/>
    <mergeCell ref="A10:C10"/>
    <mergeCell ref="A2:C2"/>
    <mergeCell ref="A1:C1"/>
    <mergeCell ref="A6:C6"/>
    <mergeCell ref="A5:C5"/>
    <mergeCell ref="A4:C4"/>
    <mergeCell ref="A3:C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0"/>
  <sheetViews>
    <sheetView zoomScale="115" zoomScaleNormal="115" zoomScalePageLayoutView="0" workbookViewId="0" topLeftCell="A1">
      <selection activeCell="A126" sqref="A126"/>
    </sheetView>
  </sheetViews>
  <sheetFormatPr defaultColWidth="9.00390625" defaultRowHeight="12.75"/>
  <cols>
    <col min="1" max="1" width="73.375" style="50" customWidth="1"/>
    <col min="2" max="2" width="6.875" style="65" customWidth="1"/>
    <col min="3" max="3" width="7.125" style="65" customWidth="1"/>
    <col min="4" max="4" width="8.875" style="65" customWidth="1"/>
    <col min="5" max="5" width="5.125" style="65" customWidth="1"/>
    <col min="6" max="6" width="17.00390625" style="52" customWidth="1"/>
    <col min="7" max="7" width="9.125" style="51" customWidth="1"/>
    <col min="8" max="8" width="9.625" style="51" bestFit="1" customWidth="1"/>
    <col min="9" max="16384" width="9.125" style="51" customWidth="1"/>
  </cols>
  <sheetData>
    <row r="1" spans="1:6" ht="15.75">
      <c r="A1" s="250" t="s">
        <v>1058</v>
      </c>
      <c r="B1" s="250"/>
      <c r="C1" s="250"/>
      <c r="D1" s="250"/>
      <c r="E1" s="250"/>
      <c r="F1" s="250"/>
    </row>
    <row r="2" spans="1:6" ht="15.75">
      <c r="A2" s="250" t="s">
        <v>1057</v>
      </c>
      <c r="B2" s="250"/>
      <c r="C2" s="250"/>
      <c r="D2" s="250"/>
      <c r="E2" s="250"/>
      <c r="F2" s="250"/>
    </row>
    <row r="3" spans="1:6" ht="15.75">
      <c r="A3" s="251" t="s">
        <v>1056</v>
      </c>
      <c r="B3" s="251"/>
      <c r="C3" s="251"/>
      <c r="D3" s="251"/>
      <c r="E3" s="251"/>
      <c r="F3" s="251"/>
    </row>
    <row r="4" spans="1:6" ht="15.75">
      <c r="A4" s="250" t="s">
        <v>1055</v>
      </c>
      <c r="B4" s="250"/>
      <c r="C4" s="250"/>
      <c r="D4" s="250"/>
      <c r="E4" s="250"/>
      <c r="F4" s="250"/>
    </row>
    <row r="5" spans="1:6" ht="15.75">
      <c r="A5" s="250" t="s">
        <v>1054</v>
      </c>
      <c r="B5" s="250"/>
      <c r="C5" s="250"/>
      <c r="D5" s="250"/>
      <c r="E5" s="250"/>
      <c r="F5" s="250"/>
    </row>
    <row r="6" spans="1:6" ht="12.75" customHeight="1">
      <c r="A6" s="248" t="s">
        <v>1053</v>
      </c>
      <c r="B6" s="248"/>
      <c r="C6" s="248"/>
      <c r="D6" s="248"/>
      <c r="E6" s="248"/>
      <c r="F6" s="248"/>
    </row>
    <row r="7" spans="2:6" ht="12.75" customHeight="1">
      <c r="B7" s="61"/>
      <c r="C7" s="61"/>
      <c r="D7" s="248"/>
      <c r="E7" s="248"/>
      <c r="F7" s="248"/>
    </row>
    <row r="8" spans="1:6" ht="15.75">
      <c r="A8" s="245" t="s">
        <v>633</v>
      </c>
      <c r="B8" s="245"/>
      <c r="C8" s="245"/>
      <c r="D8" s="245"/>
      <c r="E8" s="245"/>
      <c r="F8" s="245"/>
    </row>
    <row r="9" spans="1:6" ht="15.75">
      <c r="A9" s="245" t="s">
        <v>732</v>
      </c>
      <c r="B9" s="245"/>
      <c r="C9" s="245"/>
      <c r="D9" s="245"/>
      <c r="E9" s="245"/>
      <c r="F9" s="245"/>
    </row>
    <row r="10" ht="16.5" thickBot="1">
      <c r="F10" s="67" t="s">
        <v>882</v>
      </c>
    </row>
    <row r="11" spans="1:6" s="55" customFormat="1" ht="31.5">
      <c r="A11" s="53" t="s">
        <v>78</v>
      </c>
      <c r="B11" s="53" t="s">
        <v>1174</v>
      </c>
      <c r="C11" s="53" t="s">
        <v>1151</v>
      </c>
      <c r="D11" s="53" t="s">
        <v>634</v>
      </c>
      <c r="E11" s="53" t="s">
        <v>635</v>
      </c>
      <c r="F11" s="54" t="s">
        <v>63</v>
      </c>
    </row>
    <row r="12" spans="1:6" s="55" customFormat="1" ht="16.5" thickBot="1">
      <c r="A12" s="85">
        <v>1</v>
      </c>
      <c r="B12" s="85">
        <v>2</v>
      </c>
      <c r="C12" s="85">
        <v>3</v>
      </c>
      <c r="D12" s="85">
        <v>4</v>
      </c>
      <c r="E12" s="85">
        <v>5</v>
      </c>
      <c r="F12" s="86">
        <v>6</v>
      </c>
    </row>
    <row r="13" spans="1:6" s="92" customFormat="1" ht="31.5">
      <c r="A13" s="87" t="s">
        <v>379</v>
      </c>
      <c r="B13" s="88">
        <v>706</v>
      </c>
      <c r="C13" s="89"/>
      <c r="D13" s="90"/>
      <c r="E13" s="89"/>
      <c r="F13" s="91">
        <f>F14+F60+F134+F172+F90+F167+F181</f>
        <v>274553085.19</v>
      </c>
    </row>
    <row r="14" spans="1:6" s="98" customFormat="1" ht="15.75">
      <c r="A14" s="93" t="s">
        <v>1155</v>
      </c>
      <c r="B14" s="94">
        <v>706</v>
      </c>
      <c r="C14" s="95" t="s">
        <v>67</v>
      </c>
      <c r="D14" s="96"/>
      <c r="E14" s="95"/>
      <c r="F14" s="97">
        <f>F15+F28</f>
        <v>47689045.26000001</v>
      </c>
    </row>
    <row r="15" spans="1:6" s="50" customFormat="1" ht="47.25">
      <c r="A15" s="99" t="s">
        <v>442</v>
      </c>
      <c r="B15" s="94">
        <v>706</v>
      </c>
      <c r="C15" s="100" t="s">
        <v>1156</v>
      </c>
      <c r="D15" s="101"/>
      <c r="E15" s="100"/>
      <c r="F15" s="102">
        <f>F16</f>
        <v>41302031.62000001</v>
      </c>
    </row>
    <row r="16" spans="1:6" s="50" customFormat="1" ht="47.25">
      <c r="A16" s="99" t="s">
        <v>591</v>
      </c>
      <c r="B16" s="94">
        <v>706</v>
      </c>
      <c r="C16" s="100" t="s">
        <v>1156</v>
      </c>
      <c r="D16" s="101" t="s">
        <v>590</v>
      </c>
      <c r="E16" s="100"/>
      <c r="F16" s="102">
        <f>F17+F26</f>
        <v>41302031.62000001</v>
      </c>
    </row>
    <row r="17" spans="1:6" s="50" customFormat="1" ht="31.5">
      <c r="A17" s="99" t="s">
        <v>1157</v>
      </c>
      <c r="B17" s="94">
        <v>706</v>
      </c>
      <c r="C17" s="100" t="s">
        <v>1156</v>
      </c>
      <c r="D17" s="101" t="s">
        <v>443</v>
      </c>
      <c r="E17" s="100"/>
      <c r="F17" s="102">
        <f>F18+F19+F20+F21+F22+F25+F24+F23</f>
        <v>38942438.85000001</v>
      </c>
    </row>
    <row r="18" spans="1:6" s="50" customFormat="1" ht="31.5">
      <c r="A18" s="99" t="s">
        <v>373</v>
      </c>
      <c r="B18" s="94">
        <v>706</v>
      </c>
      <c r="C18" s="100" t="s">
        <v>1156</v>
      </c>
      <c r="D18" s="101" t="s">
        <v>443</v>
      </c>
      <c r="E18" s="100" t="s">
        <v>381</v>
      </c>
      <c r="F18" s="102">
        <v>29743070.55</v>
      </c>
    </row>
    <row r="19" spans="1:6" s="50" customFormat="1" ht="31.5">
      <c r="A19" s="99" t="s">
        <v>375</v>
      </c>
      <c r="B19" s="94">
        <v>706</v>
      </c>
      <c r="C19" s="100" t="s">
        <v>1156</v>
      </c>
      <c r="D19" s="101" t="s">
        <v>443</v>
      </c>
      <c r="E19" s="100" t="s">
        <v>374</v>
      </c>
      <c r="F19" s="102">
        <v>13641.86</v>
      </c>
    </row>
    <row r="20" spans="1:6" s="50" customFormat="1" ht="31.5">
      <c r="A20" s="99" t="s">
        <v>85</v>
      </c>
      <c r="B20" s="94">
        <v>706</v>
      </c>
      <c r="C20" s="100" t="s">
        <v>1156</v>
      </c>
      <c r="D20" s="101" t="s">
        <v>443</v>
      </c>
      <c r="E20" s="100" t="s">
        <v>376</v>
      </c>
      <c r="F20" s="102">
        <v>1400704.87</v>
      </c>
    </row>
    <row r="21" spans="1:6" s="50" customFormat="1" ht="31.5">
      <c r="A21" s="99" t="s">
        <v>87</v>
      </c>
      <c r="B21" s="94">
        <v>706</v>
      </c>
      <c r="C21" s="100" t="s">
        <v>1156</v>
      </c>
      <c r="D21" s="101" t="s">
        <v>443</v>
      </c>
      <c r="E21" s="100" t="s">
        <v>380</v>
      </c>
      <c r="F21" s="102"/>
    </row>
    <row r="22" spans="1:6" s="50" customFormat="1" ht="31.5">
      <c r="A22" s="99" t="s">
        <v>490</v>
      </c>
      <c r="B22" s="94">
        <v>706</v>
      </c>
      <c r="C22" s="100" t="s">
        <v>1156</v>
      </c>
      <c r="D22" s="101" t="s">
        <v>443</v>
      </c>
      <c r="E22" s="100" t="s">
        <v>377</v>
      </c>
      <c r="F22" s="102">
        <v>7539644.48</v>
      </c>
    </row>
    <row r="23" spans="1:6" s="50" customFormat="1" ht="126">
      <c r="A23" s="99" t="s">
        <v>883</v>
      </c>
      <c r="B23" s="94">
        <v>706</v>
      </c>
      <c r="C23" s="100" t="s">
        <v>1156</v>
      </c>
      <c r="D23" s="101" t="s">
        <v>443</v>
      </c>
      <c r="E23" s="100" t="s">
        <v>640</v>
      </c>
      <c r="F23" s="102">
        <v>27085.42</v>
      </c>
    </row>
    <row r="24" spans="1:6" s="50" customFormat="1" ht="31.5">
      <c r="A24" s="99" t="s">
        <v>491</v>
      </c>
      <c r="B24" s="94">
        <v>706</v>
      </c>
      <c r="C24" s="100" t="s">
        <v>1156</v>
      </c>
      <c r="D24" s="101" t="s">
        <v>443</v>
      </c>
      <c r="E24" s="100" t="s">
        <v>489</v>
      </c>
      <c r="F24" s="102">
        <v>129000</v>
      </c>
    </row>
    <row r="25" spans="1:6" s="50" customFormat="1" ht="31.5">
      <c r="A25" s="99" t="s">
        <v>86</v>
      </c>
      <c r="B25" s="94">
        <v>706</v>
      </c>
      <c r="C25" s="100" t="s">
        <v>1156</v>
      </c>
      <c r="D25" s="101" t="s">
        <v>443</v>
      </c>
      <c r="E25" s="100" t="s">
        <v>378</v>
      </c>
      <c r="F25" s="102">
        <v>89291.67</v>
      </c>
    </row>
    <row r="26" spans="1:6" s="50" customFormat="1" ht="31.5">
      <c r="A26" s="99" t="s">
        <v>1188</v>
      </c>
      <c r="B26" s="94">
        <v>706</v>
      </c>
      <c r="C26" s="100" t="s">
        <v>1156</v>
      </c>
      <c r="D26" s="101" t="s">
        <v>444</v>
      </c>
      <c r="E26" s="100"/>
      <c r="F26" s="102">
        <f>F27</f>
        <v>2359592.77</v>
      </c>
    </row>
    <row r="27" spans="1:6" s="50" customFormat="1" ht="31.5">
      <c r="A27" s="99" t="s">
        <v>373</v>
      </c>
      <c r="B27" s="94">
        <v>706</v>
      </c>
      <c r="C27" s="100" t="s">
        <v>1156</v>
      </c>
      <c r="D27" s="101" t="s">
        <v>444</v>
      </c>
      <c r="E27" s="100" t="s">
        <v>381</v>
      </c>
      <c r="F27" s="102">
        <v>2359592.77</v>
      </c>
    </row>
    <row r="28" spans="1:6" s="50" customFormat="1" ht="15.75">
      <c r="A28" s="99" t="s">
        <v>612</v>
      </c>
      <c r="B28" s="94">
        <v>706</v>
      </c>
      <c r="C28" s="100" t="s">
        <v>544</v>
      </c>
      <c r="D28" s="101"/>
      <c r="E28" s="100"/>
      <c r="F28" s="102">
        <f>F43+F29+F49+F57</f>
        <v>6387013.64</v>
      </c>
    </row>
    <row r="29" spans="1:6" s="50" customFormat="1" ht="31.5">
      <c r="A29" s="99" t="s">
        <v>624</v>
      </c>
      <c r="B29" s="94">
        <v>706</v>
      </c>
      <c r="C29" s="100" t="s">
        <v>544</v>
      </c>
      <c r="D29" s="101" t="s">
        <v>570</v>
      </c>
      <c r="E29" s="100"/>
      <c r="F29" s="102">
        <f>F30</f>
        <v>3296295.1799999997</v>
      </c>
    </row>
    <row r="30" spans="1:6" s="50" customFormat="1" ht="78.75">
      <c r="A30" s="99" t="s">
        <v>88</v>
      </c>
      <c r="B30" s="94">
        <v>706</v>
      </c>
      <c r="C30" s="100" t="s">
        <v>544</v>
      </c>
      <c r="D30" s="101" t="s">
        <v>569</v>
      </c>
      <c r="E30" s="100"/>
      <c r="F30" s="102">
        <f>F31+F34+F38</f>
        <v>3296295.1799999997</v>
      </c>
    </row>
    <row r="31" spans="1:6" s="50" customFormat="1" ht="31.5">
      <c r="A31" s="99" t="s">
        <v>1192</v>
      </c>
      <c r="B31" s="94">
        <v>706</v>
      </c>
      <c r="C31" s="100" t="s">
        <v>544</v>
      </c>
      <c r="D31" s="101" t="s">
        <v>1191</v>
      </c>
      <c r="E31" s="100"/>
      <c r="F31" s="102">
        <f>F32+F33</f>
        <v>731600</v>
      </c>
    </row>
    <row r="32" spans="1:6" s="50" customFormat="1" ht="31.5">
      <c r="A32" s="99" t="s">
        <v>373</v>
      </c>
      <c r="B32" s="94">
        <v>706</v>
      </c>
      <c r="C32" s="100" t="s">
        <v>544</v>
      </c>
      <c r="D32" s="101" t="s">
        <v>1191</v>
      </c>
      <c r="E32" s="100" t="s">
        <v>381</v>
      </c>
      <c r="F32" s="102">
        <v>731556.22</v>
      </c>
    </row>
    <row r="33" spans="1:6" s="50" customFormat="1" ht="31.5">
      <c r="A33" s="99" t="s">
        <v>346</v>
      </c>
      <c r="B33" s="94">
        <v>706</v>
      </c>
      <c r="C33" s="100" t="s">
        <v>544</v>
      </c>
      <c r="D33" s="101" t="s">
        <v>1191</v>
      </c>
      <c r="E33" s="100" t="s">
        <v>377</v>
      </c>
      <c r="F33" s="102">
        <v>43.78</v>
      </c>
    </row>
    <row r="34" spans="1:6" s="50" customFormat="1" ht="31.5">
      <c r="A34" s="99" t="s">
        <v>451</v>
      </c>
      <c r="B34" s="94">
        <v>706</v>
      </c>
      <c r="C34" s="100" t="s">
        <v>544</v>
      </c>
      <c r="D34" s="101" t="s">
        <v>1193</v>
      </c>
      <c r="E34" s="100"/>
      <c r="F34" s="102">
        <f>F37+F35+F36</f>
        <v>215778.97</v>
      </c>
    </row>
    <row r="35" spans="1:6" s="50" customFormat="1" ht="31.5">
      <c r="A35" s="99" t="s">
        <v>373</v>
      </c>
      <c r="B35" s="94">
        <v>706</v>
      </c>
      <c r="C35" s="100" t="s">
        <v>544</v>
      </c>
      <c r="D35" s="101" t="s">
        <v>1193</v>
      </c>
      <c r="E35" s="100" t="s">
        <v>381</v>
      </c>
      <c r="F35" s="102">
        <v>119227.32</v>
      </c>
    </row>
    <row r="36" spans="1:6" s="50" customFormat="1" ht="31.5">
      <c r="A36" s="99" t="s">
        <v>85</v>
      </c>
      <c r="B36" s="94">
        <v>706</v>
      </c>
      <c r="C36" s="100" t="s">
        <v>544</v>
      </c>
      <c r="D36" s="101" t="s">
        <v>1193</v>
      </c>
      <c r="E36" s="100" t="s">
        <v>376</v>
      </c>
      <c r="F36" s="102">
        <v>88575</v>
      </c>
    </row>
    <row r="37" spans="1:6" s="50" customFormat="1" ht="31.5">
      <c r="A37" s="99" t="s">
        <v>490</v>
      </c>
      <c r="B37" s="94">
        <v>706</v>
      </c>
      <c r="C37" s="100" t="s">
        <v>544</v>
      </c>
      <c r="D37" s="101" t="s">
        <v>1193</v>
      </c>
      <c r="E37" s="100" t="s">
        <v>377</v>
      </c>
      <c r="F37" s="102">
        <v>7976.65</v>
      </c>
    </row>
    <row r="38" spans="1:6" s="50" customFormat="1" ht="31.5">
      <c r="A38" s="99" t="s">
        <v>1245</v>
      </c>
      <c r="B38" s="94">
        <v>706</v>
      </c>
      <c r="C38" s="100" t="s">
        <v>544</v>
      </c>
      <c r="D38" s="101" t="s">
        <v>1194</v>
      </c>
      <c r="E38" s="100"/>
      <c r="F38" s="102">
        <f>F42+F39+F40+F41</f>
        <v>2348916.21</v>
      </c>
    </row>
    <row r="39" spans="1:6" s="92" customFormat="1" ht="31.5">
      <c r="A39" s="99" t="s">
        <v>373</v>
      </c>
      <c r="B39" s="94">
        <v>706</v>
      </c>
      <c r="C39" s="100" t="s">
        <v>544</v>
      </c>
      <c r="D39" s="101" t="s">
        <v>1194</v>
      </c>
      <c r="E39" s="100" t="s">
        <v>381</v>
      </c>
      <c r="F39" s="102">
        <v>1650085.38</v>
      </c>
    </row>
    <row r="40" spans="1:6" s="92" customFormat="1" ht="31.5">
      <c r="A40" s="99" t="s">
        <v>375</v>
      </c>
      <c r="B40" s="94">
        <v>706</v>
      </c>
      <c r="C40" s="100" t="s">
        <v>544</v>
      </c>
      <c r="D40" s="101" t="s">
        <v>1194</v>
      </c>
      <c r="E40" s="100" t="s">
        <v>374</v>
      </c>
      <c r="F40" s="102">
        <v>8100</v>
      </c>
    </row>
    <row r="41" spans="1:6" s="92" customFormat="1" ht="31.5">
      <c r="A41" s="99" t="s">
        <v>85</v>
      </c>
      <c r="B41" s="94">
        <v>706</v>
      </c>
      <c r="C41" s="100" t="s">
        <v>544</v>
      </c>
      <c r="D41" s="101" t="s">
        <v>1194</v>
      </c>
      <c r="E41" s="100" t="s">
        <v>376</v>
      </c>
      <c r="F41" s="102">
        <v>260767.82</v>
      </c>
    </row>
    <row r="42" spans="1:6" s="92" customFormat="1" ht="31.5">
      <c r="A42" s="99" t="s">
        <v>490</v>
      </c>
      <c r="B42" s="94">
        <v>706</v>
      </c>
      <c r="C42" s="100" t="s">
        <v>544</v>
      </c>
      <c r="D42" s="101" t="s">
        <v>1194</v>
      </c>
      <c r="E42" s="100" t="s">
        <v>377</v>
      </c>
      <c r="F42" s="102">
        <v>429963.01</v>
      </c>
    </row>
    <row r="43" spans="1:6" s="92" customFormat="1" ht="31.5">
      <c r="A43" s="99" t="s">
        <v>471</v>
      </c>
      <c r="B43" s="94">
        <v>706</v>
      </c>
      <c r="C43" s="100" t="s">
        <v>544</v>
      </c>
      <c r="D43" s="101" t="s">
        <v>472</v>
      </c>
      <c r="E43" s="100"/>
      <c r="F43" s="102">
        <f>F44+F46</f>
        <v>484392.08</v>
      </c>
    </row>
    <row r="44" spans="1:6" s="50" customFormat="1" ht="31.5">
      <c r="A44" s="99" t="s">
        <v>636</v>
      </c>
      <c r="B44" s="94">
        <v>706</v>
      </c>
      <c r="C44" s="100" t="s">
        <v>544</v>
      </c>
      <c r="D44" s="101" t="s">
        <v>470</v>
      </c>
      <c r="E44" s="100"/>
      <c r="F44" s="102">
        <f>F45</f>
        <v>434392.08</v>
      </c>
    </row>
    <row r="45" spans="1:6" s="50" customFormat="1" ht="31.5">
      <c r="A45" s="99" t="s">
        <v>490</v>
      </c>
      <c r="B45" s="94">
        <v>706</v>
      </c>
      <c r="C45" s="100" t="s">
        <v>544</v>
      </c>
      <c r="D45" s="101" t="s">
        <v>470</v>
      </c>
      <c r="E45" s="100" t="s">
        <v>377</v>
      </c>
      <c r="F45" s="102">
        <v>434392.08</v>
      </c>
    </row>
    <row r="46" spans="1:6" s="50" customFormat="1" ht="31.5">
      <c r="A46" s="99" t="s">
        <v>359</v>
      </c>
      <c r="B46" s="94">
        <v>706</v>
      </c>
      <c r="C46" s="100" t="s">
        <v>544</v>
      </c>
      <c r="D46" s="101" t="s">
        <v>358</v>
      </c>
      <c r="E46" s="100"/>
      <c r="F46" s="102">
        <f>F47+F48</f>
        <v>50000</v>
      </c>
    </row>
    <row r="47" spans="1:6" s="50" customFormat="1" ht="31.5">
      <c r="A47" s="99" t="s">
        <v>87</v>
      </c>
      <c r="B47" s="94">
        <v>706</v>
      </c>
      <c r="C47" s="100" t="s">
        <v>544</v>
      </c>
      <c r="D47" s="101" t="s">
        <v>358</v>
      </c>
      <c r="E47" s="100" t="s">
        <v>380</v>
      </c>
      <c r="F47" s="102"/>
    </row>
    <row r="48" spans="1:6" s="50" customFormat="1" ht="31.5">
      <c r="A48" s="99" t="s">
        <v>490</v>
      </c>
      <c r="B48" s="94">
        <v>706</v>
      </c>
      <c r="C48" s="100" t="s">
        <v>544</v>
      </c>
      <c r="D48" s="101" t="s">
        <v>358</v>
      </c>
      <c r="E48" s="100" t="s">
        <v>377</v>
      </c>
      <c r="F48" s="102">
        <v>50000</v>
      </c>
    </row>
    <row r="49" spans="1:6" s="50" customFormat="1" ht="31.5">
      <c r="A49" s="99" t="s">
        <v>642</v>
      </c>
      <c r="B49" s="94">
        <v>706</v>
      </c>
      <c r="C49" s="100" t="s">
        <v>544</v>
      </c>
      <c r="D49" s="101" t="s">
        <v>641</v>
      </c>
      <c r="E49" s="100"/>
      <c r="F49" s="102">
        <f>F50+F52+F55</f>
        <v>2545333.38</v>
      </c>
    </row>
    <row r="50" spans="1:6" s="50" customFormat="1" ht="31.5">
      <c r="A50" s="99" t="s">
        <v>643</v>
      </c>
      <c r="B50" s="94">
        <v>706</v>
      </c>
      <c r="C50" s="100" t="s">
        <v>544</v>
      </c>
      <c r="D50" s="101" t="s">
        <v>644</v>
      </c>
      <c r="E50" s="100"/>
      <c r="F50" s="102">
        <f>F51</f>
        <v>595260</v>
      </c>
    </row>
    <row r="51" spans="1:6" s="50" customFormat="1" ht="31.5">
      <c r="A51" s="99" t="s">
        <v>646</v>
      </c>
      <c r="B51" s="94">
        <v>706</v>
      </c>
      <c r="C51" s="100" t="s">
        <v>544</v>
      </c>
      <c r="D51" s="101" t="s">
        <v>644</v>
      </c>
      <c r="E51" s="100" t="s">
        <v>645</v>
      </c>
      <c r="F51" s="102">
        <v>595260</v>
      </c>
    </row>
    <row r="52" spans="1:6" s="50" customFormat="1" ht="31.5">
      <c r="A52" s="99" t="s">
        <v>648</v>
      </c>
      <c r="B52" s="94">
        <v>706</v>
      </c>
      <c r="C52" s="100" t="s">
        <v>544</v>
      </c>
      <c r="D52" s="101" t="s">
        <v>647</v>
      </c>
      <c r="E52" s="100"/>
      <c r="F52" s="102">
        <f>F53+F54</f>
        <v>383568.04</v>
      </c>
    </row>
    <row r="53" spans="1:6" s="50" customFormat="1" ht="31.5">
      <c r="A53" s="99" t="s">
        <v>346</v>
      </c>
      <c r="B53" s="94">
        <v>706</v>
      </c>
      <c r="C53" s="100" t="s">
        <v>544</v>
      </c>
      <c r="D53" s="101" t="s">
        <v>647</v>
      </c>
      <c r="E53" s="100" t="s">
        <v>377</v>
      </c>
      <c r="F53" s="102">
        <v>300000</v>
      </c>
    </row>
    <row r="54" spans="1:6" s="50" customFormat="1" ht="141.75">
      <c r="A54" s="99" t="s">
        <v>347</v>
      </c>
      <c r="B54" s="94">
        <v>706</v>
      </c>
      <c r="C54" s="100" t="s">
        <v>544</v>
      </c>
      <c r="D54" s="101" t="s">
        <v>647</v>
      </c>
      <c r="E54" s="100" t="s">
        <v>640</v>
      </c>
      <c r="F54" s="102">
        <v>83568.04</v>
      </c>
    </row>
    <row r="55" spans="1:6" s="50" customFormat="1" ht="31.5">
      <c r="A55" s="99" t="s">
        <v>697</v>
      </c>
      <c r="B55" s="94">
        <v>706</v>
      </c>
      <c r="C55" s="100" t="s">
        <v>544</v>
      </c>
      <c r="D55" s="101" t="s">
        <v>695</v>
      </c>
      <c r="E55" s="100"/>
      <c r="F55" s="102">
        <f>F56</f>
        <v>1566505.34</v>
      </c>
    </row>
    <row r="56" spans="1:6" s="50" customFormat="1" ht="31.5">
      <c r="A56" s="99" t="s">
        <v>696</v>
      </c>
      <c r="B56" s="94">
        <v>706</v>
      </c>
      <c r="C56" s="100" t="s">
        <v>544</v>
      </c>
      <c r="D56" s="101" t="s">
        <v>695</v>
      </c>
      <c r="E56" s="100" t="s">
        <v>380</v>
      </c>
      <c r="F56" s="102">
        <v>1566505.34</v>
      </c>
    </row>
    <row r="57" spans="1:6" s="50" customFormat="1" ht="31.5">
      <c r="A57" s="99" t="s">
        <v>497</v>
      </c>
      <c r="B57" s="94">
        <v>706</v>
      </c>
      <c r="C57" s="100" t="s">
        <v>544</v>
      </c>
      <c r="D57" s="101" t="s">
        <v>498</v>
      </c>
      <c r="E57" s="100"/>
      <c r="F57" s="102">
        <f>F58</f>
        <v>60993</v>
      </c>
    </row>
    <row r="58" spans="1:6" s="50" customFormat="1" ht="31.5">
      <c r="A58" s="99" t="s">
        <v>649</v>
      </c>
      <c r="B58" s="94">
        <v>706</v>
      </c>
      <c r="C58" s="100" t="s">
        <v>544</v>
      </c>
      <c r="D58" s="101" t="s">
        <v>650</v>
      </c>
      <c r="E58" s="100"/>
      <c r="F58" s="102">
        <f>F59</f>
        <v>60993</v>
      </c>
    </row>
    <row r="59" spans="1:6" s="50" customFormat="1" ht="31.5">
      <c r="A59" s="99" t="s">
        <v>490</v>
      </c>
      <c r="B59" s="94">
        <v>706</v>
      </c>
      <c r="C59" s="100" t="s">
        <v>544</v>
      </c>
      <c r="D59" s="101" t="s">
        <v>650</v>
      </c>
      <c r="E59" s="100" t="s">
        <v>377</v>
      </c>
      <c r="F59" s="102">
        <v>60993</v>
      </c>
    </row>
    <row r="60" spans="1:6" s="107" customFormat="1" ht="15.75">
      <c r="A60" s="93" t="s">
        <v>1162</v>
      </c>
      <c r="B60" s="94">
        <v>706</v>
      </c>
      <c r="C60" s="103" t="s">
        <v>1163</v>
      </c>
      <c r="D60" s="104"/>
      <c r="E60" s="105"/>
      <c r="F60" s="106">
        <f>F78+F71+F75+F61</f>
        <v>40834157.05</v>
      </c>
    </row>
    <row r="61" spans="1:6" s="107" customFormat="1" ht="15.75">
      <c r="A61" s="99" t="s">
        <v>495</v>
      </c>
      <c r="B61" s="94">
        <v>706</v>
      </c>
      <c r="C61" s="100" t="s">
        <v>494</v>
      </c>
      <c r="D61" s="104"/>
      <c r="E61" s="105"/>
      <c r="F61" s="106">
        <f>F66+F68+F62</f>
        <v>3350300.0300000003</v>
      </c>
    </row>
    <row r="62" spans="1:6" s="107" customFormat="1" ht="15.75">
      <c r="A62" s="99" t="s">
        <v>1200</v>
      </c>
      <c r="B62" s="94">
        <v>706</v>
      </c>
      <c r="C62" s="100" t="s">
        <v>494</v>
      </c>
      <c r="D62" s="108">
        <v>1030000</v>
      </c>
      <c r="E62" s="109"/>
      <c r="F62" s="110">
        <f>F63</f>
        <v>18403.45</v>
      </c>
    </row>
    <row r="63" spans="1:6" s="107" customFormat="1" ht="31.5">
      <c r="A63" s="99" t="s">
        <v>1202</v>
      </c>
      <c r="B63" s="94">
        <v>706</v>
      </c>
      <c r="C63" s="100" t="s">
        <v>494</v>
      </c>
      <c r="D63" s="108">
        <v>1030002</v>
      </c>
      <c r="E63" s="109"/>
      <c r="F63" s="110">
        <f>F64</f>
        <v>18403.45</v>
      </c>
    </row>
    <row r="64" spans="1:6" s="107" customFormat="1" ht="31.5">
      <c r="A64" s="99" t="s">
        <v>513</v>
      </c>
      <c r="B64" s="94">
        <v>706</v>
      </c>
      <c r="C64" s="100" t="s">
        <v>494</v>
      </c>
      <c r="D64" s="108">
        <v>1030002</v>
      </c>
      <c r="E64" s="109">
        <v>411</v>
      </c>
      <c r="F64" s="110">
        <v>18403.45</v>
      </c>
    </row>
    <row r="65" spans="1:6" s="107" customFormat="1" ht="47.25">
      <c r="A65" s="99" t="s">
        <v>504</v>
      </c>
      <c r="B65" s="94">
        <v>706</v>
      </c>
      <c r="C65" s="100" t="s">
        <v>494</v>
      </c>
      <c r="D65" s="101" t="s">
        <v>502</v>
      </c>
      <c r="E65" s="100"/>
      <c r="F65" s="102">
        <f>F66</f>
        <v>2105000</v>
      </c>
    </row>
    <row r="66" spans="1:6" s="107" customFormat="1" ht="31.5">
      <c r="A66" s="99" t="s">
        <v>335</v>
      </c>
      <c r="B66" s="94">
        <v>706</v>
      </c>
      <c r="C66" s="100" t="s">
        <v>494</v>
      </c>
      <c r="D66" s="101" t="s">
        <v>503</v>
      </c>
      <c r="E66" s="100"/>
      <c r="F66" s="102">
        <f>F67</f>
        <v>2105000</v>
      </c>
    </row>
    <row r="67" spans="1:6" s="107" customFormat="1" ht="47.25">
      <c r="A67" s="99" t="s">
        <v>1212</v>
      </c>
      <c r="B67" s="94">
        <v>706</v>
      </c>
      <c r="C67" s="100" t="s">
        <v>494</v>
      </c>
      <c r="D67" s="101" t="s">
        <v>503</v>
      </c>
      <c r="E67" s="100" t="s">
        <v>392</v>
      </c>
      <c r="F67" s="102">
        <v>2105000</v>
      </c>
    </row>
    <row r="68" spans="1:6" s="107" customFormat="1" ht="31.5">
      <c r="A68" s="99" t="s">
        <v>653</v>
      </c>
      <c r="B68" s="94">
        <v>706</v>
      </c>
      <c r="C68" s="100" t="s">
        <v>494</v>
      </c>
      <c r="D68" s="101" t="s">
        <v>651</v>
      </c>
      <c r="E68" s="100"/>
      <c r="F68" s="102">
        <f>F69</f>
        <v>1226896.58</v>
      </c>
    </row>
    <row r="69" spans="1:6" s="107" customFormat="1" ht="31.5">
      <c r="A69" s="99" t="s">
        <v>654</v>
      </c>
      <c r="B69" s="94">
        <v>706</v>
      </c>
      <c r="C69" s="100" t="s">
        <v>494</v>
      </c>
      <c r="D69" s="101" t="s">
        <v>652</v>
      </c>
      <c r="E69" s="100"/>
      <c r="F69" s="102">
        <f>F70</f>
        <v>1226896.58</v>
      </c>
    </row>
    <row r="70" spans="1:6" s="107" customFormat="1" ht="47.25">
      <c r="A70" s="99" t="s">
        <v>51</v>
      </c>
      <c r="B70" s="94">
        <v>706</v>
      </c>
      <c r="C70" s="100" t="s">
        <v>494</v>
      </c>
      <c r="D70" s="101" t="s">
        <v>652</v>
      </c>
      <c r="E70" s="100" t="s">
        <v>384</v>
      </c>
      <c r="F70" s="102">
        <v>1226896.58</v>
      </c>
    </row>
    <row r="71" spans="1:6" s="107" customFormat="1" ht="15.75">
      <c r="A71" s="99" t="s">
        <v>32</v>
      </c>
      <c r="B71" s="94">
        <v>706</v>
      </c>
      <c r="C71" s="111" t="s">
        <v>31</v>
      </c>
      <c r="D71" s="104"/>
      <c r="E71" s="105"/>
      <c r="F71" s="110">
        <f>F72</f>
        <v>250000</v>
      </c>
    </row>
    <row r="72" spans="1:6" s="107" customFormat="1" ht="15.75">
      <c r="A72" s="99" t="s">
        <v>455</v>
      </c>
      <c r="B72" s="94">
        <v>706</v>
      </c>
      <c r="C72" s="111" t="s">
        <v>31</v>
      </c>
      <c r="D72" s="108">
        <v>3030000</v>
      </c>
      <c r="E72" s="109"/>
      <c r="F72" s="110">
        <f>F73</f>
        <v>250000</v>
      </c>
    </row>
    <row r="73" spans="1:6" s="107" customFormat="1" ht="15.75">
      <c r="A73" s="99" t="s">
        <v>33</v>
      </c>
      <c r="B73" s="94">
        <v>706</v>
      </c>
      <c r="C73" s="111" t="s">
        <v>31</v>
      </c>
      <c r="D73" s="108">
        <v>3030200</v>
      </c>
      <c r="E73" s="105"/>
      <c r="F73" s="110">
        <f>F74</f>
        <v>250000</v>
      </c>
    </row>
    <row r="74" spans="1:6" s="107" customFormat="1" ht="47.25">
      <c r="A74" s="99" t="s">
        <v>383</v>
      </c>
      <c r="B74" s="94">
        <v>706</v>
      </c>
      <c r="C74" s="111" t="s">
        <v>31</v>
      </c>
      <c r="D74" s="108">
        <v>3030200</v>
      </c>
      <c r="E74" s="111" t="s">
        <v>382</v>
      </c>
      <c r="F74" s="110">
        <v>250000</v>
      </c>
    </row>
    <row r="75" spans="1:6" s="107" customFormat="1" ht="15.75">
      <c r="A75" s="99" t="s">
        <v>617</v>
      </c>
      <c r="B75" s="94">
        <v>706</v>
      </c>
      <c r="C75" s="111" t="s">
        <v>1175</v>
      </c>
      <c r="D75" s="108"/>
      <c r="E75" s="111"/>
      <c r="F75" s="110">
        <f>F76</f>
        <v>28719247.24</v>
      </c>
    </row>
    <row r="76" spans="1:6" s="107" customFormat="1" ht="15.75">
      <c r="A76" s="99" t="s">
        <v>524</v>
      </c>
      <c r="B76" s="94">
        <v>706</v>
      </c>
      <c r="C76" s="111" t="s">
        <v>1175</v>
      </c>
      <c r="D76" s="112" t="s">
        <v>523</v>
      </c>
      <c r="E76" s="111"/>
      <c r="F76" s="110">
        <f>F77</f>
        <v>28719247.24</v>
      </c>
    </row>
    <row r="77" spans="1:9" s="107" customFormat="1" ht="31.5">
      <c r="A77" s="99" t="s">
        <v>490</v>
      </c>
      <c r="B77" s="94">
        <v>706</v>
      </c>
      <c r="C77" s="111" t="s">
        <v>1175</v>
      </c>
      <c r="D77" s="112" t="s">
        <v>523</v>
      </c>
      <c r="E77" s="100" t="s">
        <v>377</v>
      </c>
      <c r="F77" s="110">
        <v>28719247.24</v>
      </c>
      <c r="G77" s="51"/>
      <c r="H77" s="51"/>
      <c r="I77" s="51"/>
    </row>
    <row r="78" spans="1:6" ht="15.75">
      <c r="A78" s="99" t="s">
        <v>1164</v>
      </c>
      <c r="B78" s="94">
        <v>706</v>
      </c>
      <c r="C78" s="100" t="s">
        <v>38</v>
      </c>
      <c r="D78" s="101"/>
      <c r="E78" s="100"/>
      <c r="F78" s="102">
        <f>F84+F79+F81+F87</f>
        <v>8514609.78</v>
      </c>
    </row>
    <row r="79" spans="1:6" ht="31.5">
      <c r="A79" s="99" t="s">
        <v>501</v>
      </c>
      <c r="B79" s="94">
        <v>706</v>
      </c>
      <c r="C79" s="100" t="s">
        <v>38</v>
      </c>
      <c r="D79" s="101" t="s">
        <v>496</v>
      </c>
      <c r="E79" s="100"/>
      <c r="F79" s="102">
        <f>F80</f>
        <v>380000</v>
      </c>
    </row>
    <row r="80" spans="1:6" ht="31.5">
      <c r="A80" s="99" t="s">
        <v>490</v>
      </c>
      <c r="B80" s="94">
        <v>706</v>
      </c>
      <c r="C80" s="100" t="s">
        <v>38</v>
      </c>
      <c r="D80" s="101" t="s">
        <v>496</v>
      </c>
      <c r="E80" s="100" t="s">
        <v>377</v>
      </c>
      <c r="F80" s="102">
        <v>380000</v>
      </c>
    </row>
    <row r="81" spans="1:6" ht="31.5">
      <c r="A81" s="99" t="s">
        <v>497</v>
      </c>
      <c r="B81" s="94">
        <v>706</v>
      </c>
      <c r="C81" s="100" t="s">
        <v>38</v>
      </c>
      <c r="D81" s="101" t="s">
        <v>498</v>
      </c>
      <c r="E81" s="100"/>
      <c r="F81" s="102">
        <f>F82</f>
        <v>2897609.78</v>
      </c>
    </row>
    <row r="82" spans="1:6" ht="31.5">
      <c r="A82" s="99" t="s">
        <v>499</v>
      </c>
      <c r="B82" s="94">
        <v>706</v>
      </c>
      <c r="C82" s="100" t="s">
        <v>38</v>
      </c>
      <c r="D82" s="101" t="s">
        <v>500</v>
      </c>
      <c r="E82" s="100"/>
      <c r="F82" s="102">
        <f>F83</f>
        <v>2897609.78</v>
      </c>
    </row>
    <row r="83" spans="1:6" ht="31.5">
      <c r="A83" s="99" t="s">
        <v>490</v>
      </c>
      <c r="B83" s="94">
        <v>706</v>
      </c>
      <c r="C83" s="100" t="s">
        <v>38</v>
      </c>
      <c r="D83" s="101" t="s">
        <v>500</v>
      </c>
      <c r="E83" s="100" t="s">
        <v>377</v>
      </c>
      <c r="F83" s="102">
        <v>2897609.78</v>
      </c>
    </row>
    <row r="84" spans="1:6" ht="31.5">
      <c r="A84" s="99" t="s">
        <v>91</v>
      </c>
      <c r="B84" s="94">
        <v>706</v>
      </c>
      <c r="C84" s="100" t="s">
        <v>38</v>
      </c>
      <c r="D84" s="101" t="s">
        <v>89</v>
      </c>
      <c r="E84" s="100"/>
      <c r="F84" s="102">
        <f>F86</f>
        <v>1410000</v>
      </c>
    </row>
    <row r="85" spans="1:6" ht="31.5">
      <c r="A85" s="99" t="s">
        <v>92</v>
      </c>
      <c r="B85" s="94">
        <v>706</v>
      </c>
      <c r="C85" s="100" t="s">
        <v>38</v>
      </c>
      <c r="D85" s="101" t="s">
        <v>90</v>
      </c>
      <c r="E85" s="100"/>
      <c r="F85" s="102">
        <f>F86</f>
        <v>1410000</v>
      </c>
    </row>
    <row r="86" spans="1:6" ht="47.25">
      <c r="A86" s="99" t="s">
        <v>383</v>
      </c>
      <c r="B86" s="94">
        <v>706</v>
      </c>
      <c r="C86" s="100" t="s">
        <v>38</v>
      </c>
      <c r="D86" s="101" t="s">
        <v>90</v>
      </c>
      <c r="E86" s="100" t="s">
        <v>382</v>
      </c>
      <c r="F86" s="102">
        <v>1410000</v>
      </c>
    </row>
    <row r="87" spans="1:6" ht="31.5">
      <c r="A87" s="99" t="s">
        <v>653</v>
      </c>
      <c r="B87" s="94">
        <v>706</v>
      </c>
      <c r="C87" s="100" t="s">
        <v>38</v>
      </c>
      <c r="D87" s="101" t="s">
        <v>651</v>
      </c>
      <c r="E87" s="100"/>
      <c r="F87" s="102">
        <f>F88</f>
        <v>3827000</v>
      </c>
    </row>
    <row r="88" spans="1:6" ht="47.25">
      <c r="A88" s="99" t="s">
        <v>660</v>
      </c>
      <c r="B88" s="94">
        <v>706</v>
      </c>
      <c r="C88" s="100" t="s">
        <v>38</v>
      </c>
      <c r="D88" s="101" t="s">
        <v>659</v>
      </c>
      <c r="E88" s="100"/>
      <c r="F88" s="102">
        <f>F89</f>
        <v>3827000</v>
      </c>
    </row>
    <row r="89" spans="1:6" ht="47.25">
      <c r="A89" s="99" t="s">
        <v>51</v>
      </c>
      <c r="B89" s="94">
        <v>706</v>
      </c>
      <c r="C89" s="100" t="s">
        <v>38</v>
      </c>
      <c r="D89" s="101" t="s">
        <v>659</v>
      </c>
      <c r="E89" s="100" t="s">
        <v>384</v>
      </c>
      <c r="F89" s="102">
        <v>3827000</v>
      </c>
    </row>
    <row r="90" spans="1:6" s="107" customFormat="1" ht="15.75">
      <c r="A90" s="93" t="s">
        <v>535</v>
      </c>
      <c r="B90" s="113">
        <v>706</v>
      </c>
      <c r="C90" s="95" t="s">
        <v>533</v>
      </c>
      <c r="D90" s="96"/>
      <c r="E90" s="95"/>
      <c r="F90" s="97">
        <f>F109+F127+F91+F131</f>
        <v>114632699.69</v>
      </c>
    </row>
    <row r="91" spans="1:6" ht="15.75">
      <c r="A91" s="99" t="s">
        <v>666</v>
      </c>
      <c r="B91" s="94">
        <v>706</v>
      </c>
      <c r="C91" s="100" t="s">
        <v>661</v>
      </c>
      <c r="D91" s="101"/>
      <c r="E91" s="100"/>
      <c r="F91" s="102">
        <f>F92+F99+F102+F106</f>
        <v>47687807.79</v>
      </c>
    </row>
    <row r="92" spans="1:6" ht="31.5">
      <c r="A92" s="99" t="s">
        <v>667</v>
      </c>
      <c r="B92" s="94">
        <v>706</v>
      </c>
      <c r="C92" s="100" t="s">
        <v>661</v>
      </c>
      <c r="D92" s="101" t="s">
        <v>662</v>
      </c>
      <c r="E92" s="100"/>
      <c r="F92" s="102">
        <f>F94+F97</f>
        <v>33927835</v>
      </c>
    </row>
    <row r="93" spans="1:6" ht="63">
      <c r="A93" s="99" t="s">
        <v>672</v>
      </c>
      <c r="B93" s="94">
        <v>706</v>
      </c>
      <c r="C93" s="100" t="s">
        <v>661</v>
      </c>
      <c r="D93" s="101" t="s">
        <v>671</v>
      </c>
      <c r="E93" s="100"/>
      <c r="F93" s="102">
        <f>F94</f>
        <v>11656534.78</v>
      </c>
    </row>
    <row r="94" spans="1:6" ht="47.25">
      <c r="A94" s="99" t="s">
        <v>668</v>
      </c>
      <c r="B94" s="94">
        <v>706</v>
      </c>
      <c r="C94" s="100" t="s">
        <v>661</v>
      </c>
      <c r="D94" s="101" t="s">
        <v>663</v>
      </c>
      <c r="E94" s="100"/>
      <c r="F94" s="102">
        <f>F95</f>
        <v>11656534.78</v>
      </c>
    </row>
    <row r="95" spans="1:6" ht="31.5">
      <c r="A95" s="99" t="s">
        <v>673</v>
      </c>
      <c r="B95" s="94">
        <v>706</v>
      </c>
      <c r="C95" s="100" t="s">
        <v>661</v>
      </c>
      <c r="D95" s="101" t="s">
        <v>663</v>
      </c>
      <c r="E95" s="100" t="s">
        <v>664</v>
      </c>
      <c r="F95" s="102">
        <v>11656534.78</v>
      </c>
    </row>
    <row r="96" spans="1:6" ht="47.25">
      <c r="A96" s="99" t="s">
        <v>669</v>
      </c>
      <c r="B96" s="94">
        <v>706</v>
      </c>
      <c r="C96" s="100" t="s">
        <v>661</v>
      </c>
      <c r="D96" s="101" t="s">
        <v>670</v>
      </c>
      <c r="E96" s="100"/>
      <c r="F96" s="102">
        <f>F97</f>
        <v>22271300.22</v>
      </c>
    </row>
    <row r="97" spans="1:6" ht="47.25">
      <c r="A97" s="99" t="s">
        <v>668</v>
      </c>
      <c r="B97" s="94">
        <v>706</v>
      </c>
      <c r="C97" s="100" t="s">
        <v>661</v>
      </c>
      <c r="D97" s="101" t="s">
        <v>665</v>
      </c>
      <c r="E97" s="100"/>
      <c r="F97" s="102">
        <f>F98</f>
        <v>22271300.22</v>
      </c>
    </row>
    <row r="98" spans="1:6" ht="31.5">
      <c r="A98" s="99" t="s">
        <v>673</v>
      </c>
      <c r="B98" s="94">
        <v>706</v>
      </c>
      <c r="C98" s="100" t="s">
        <v>661</v>
      </c>
      <c r="D98" s="101" t="s">
        <v>665</v>
      </c>
      <c r="E98" s="100" t="s">
        <v>664</v>
      </c>
      <c r="F98" s="102">
        <v>22271300.22</v>
      </c>
    </row>
    <row r="99" spans="1:6" ht="31.5">
      <c r="A99" s="99" t="s">
        <v>1200</v>
      </c>
      <c r="B99" s="94">
        <v>706</v>
      </c>
      <c r="C99" s="100" t="s">
        <v>661</v>
      </c>
      <c r="D99" s="101" t="s">
        <v>1199</v>
      </c>
      <c r="E99" s="100"/>
      <c r="F99" s="102">
        <f>F100</f>
        <v>7454700</v>
      </c>
    </row>
    <row r="100" spans="1:6" ht="31.5">
      <c r="A100" s="99" t="s">
        <v>1202</v>
      </c>
      <c r="B100" s="94">
        <v>706</v>
      </c>
      <c r="C100" s="100" t="s">
        <v>661</v>
      </c>
      <c r="D100" s="101" t="s">
        <v>1201</v>
      </c>
      <c r="E100" s="100"/>
      <c r="F100" s="102">
        <f>F101</f>
        <v>7454700</v>
      </c>
    </row>
    <row r="101" spans="1:6" ht="47.25">
      <c r="A101" s="99" t="s">
        <v>51</v>
      </c>
      <c r="B101" s="94">
        <v>706</v>
      </c>
      <c r="C101" s="100" t="s">
        <v>661</v>
      </c>
      <c r="D101" s="101" t="s">
        <v>1201</v>
      </c>
      <c r="E101" s="100" t="s">
        <v>384</v>
      </c>
      <c r="F101" s="102">
        <v>7454700</v>
      </c>
    </row>
    <row r="102" spans="1:6" ht="31.5">
      <c r="A102" s="99" t="s">
        <v>683</v>
      </c>
      <c r="B102" s="94">
        <v>706</v>
      </c>
      <c r="C102" s="100" t="s">
        <v>661</v>
      </c>
      <c r="D102" s="101" t="s">
        <v>674</v>
      </c>
      <c r="E102" s="100"/>
      <c r="F102" s="102">
        <f>F103</f>
        <v>326922.79000000004</v>
      </c>
    </row>
    <row r="103" spans="1:6" ht="31.5">
      <c r="A103" s="99" t="s">
        <v>676</v>
      </c>
      <c r="B103" s="94">
        <v>706</v>
      </c>
      <c r="C103" s="100" t="s">
        <v>661</v>
      </c>
      <c r="D103" s="101" t="s">
        <v>675</v>
      </c>
      <c r="E103" s="100"/>
      <c r="F103" s="102">
        <f>F104+F105</f>
        <v>326922.79000000004</v>
      </c>
    </row>
    <row r="104" spans="1:6" ht="31.5">
      <c r="A104" s="99" t="s">
        <v>87</v>
      </c>
      <c r="B104" s="94">
        <v>706</v>
      </c>
      <c r="C104" s="100" t="s">
        <v>661</v>
      </c>
      <c r="D104" s="101" t="s">
        <v>675</v>
      </c>
      <c r="E104" s="100" t="s">
        <v>380</v>
      </c>
      <c r="F104" s="102">
        <v>189109.14</v>
      </c>
    </row>
    <row r="105" spans="1:6" ht="31.5">
      <c r="A105" s="99" t="s">
        <v>490</v>
      </c>
      <c r="B105" s="94">
        <v>706</v>
      </c>
      <c r="C105" s="100" t="s">
        <v>661</v>
      </c>
      <c r="D105" s="101" t="s">
        <v>675</v>
      </c>
      <c r="E105" s="100" t="s">
        <v>377</v>
      </c>
      <c r="F105" s="102">
        <v>137813.65</v>
      </c>
    </row>
    <row r="106" spans="1:6" ht="31.5">
      <c r="A106" s="99" t="s">
        <v>653</v>
      </c>
      <c r="B106" s="94">
        <v>706</v>
      </c>
      <c r="C106" s="100" t="s">
        <v>661</v>
      </c>
      <c r="D106" s="101" t="s">
        <v>651</v>
      </c>
      <c r="E106" s="100"/>
      <c r="F106" s="102">
        <f>F107</f>
        <v>5978350</v>
      </c>
    </row>
    <row r="107" spans="1:6" ht="47.25">
      <c r="A107" s="99" t="s">
        <v>681</v>
      </c>
      <c r="B107" s="94">
        <v>706</v>
      </c>
      <c r="C107" s="100" t="s">
        <v>661</v>
      </c>
      <c r="D107" s="101" t="s">
        <v>682</v>
      </c>
      <c r="E107" s="100"/>
      <c r="F107" s="102">
        <f>F108</f>
        <v>5978350</v>
      </c>
    </row>
    <row r="108" spans="1:6" ht="47.25">
      <c r="A108" s="99" t="s">
        <v>679</v>
      </c>
      <c r="B108" s="94">
        <v>706</v>
      </c>
      <c r="C108" s="100" t="s">
        <v>661</v>
      </c>
      <c r="D108" s="101" t="s">
        <v>682</v>
      </c>
      <c r="E108" s="100" t="s">
        <v>680</v>
      </c>
      <c r="F108" s="102">
        <v>5978350</v>
      </c>
    </row>
    <row r="109" spans="1:6" ht="15.75">
      <c r="A109" s="99" t="s">
        <v>536</v>
      </c>
      <c r="B109" s="94">
        <v>706</v>
      </c>
      <c r="C109" s="100" t="s">
        <v>534</v>
      </c>
      <c r="D109" s="101"/>
      <c r="E109" s="100"/>
      <c r="F109" s="102">
        <f>F113+F110+F116+F122</f>
        <v>66831391.9</v>
      </c>
    </row>
    <row r="110" spans="1:6" ht="31.5">
      <c r="A110" s="99" t="s">
        <v>686</v>
      </c>
      <c r="B110" s="94">
        <v>706</v>
      </c>
      <c r="C110" s="100" t="s">
        <v>534</v>
      </c>
      <c r="D110" s="101" t="s">
        <v>684</v>
      </c>
      <c r="E110" s="100"/>
      <c r="F110" s="102">
        <f>F111</f>
        <v>3693555.14</v>
      </c>
    </row>
    <row r="111" spans="1:6" ht="31.5">
      <c r="A111" s="99" t="s">
        <v>687</v>
      </c>
      <c r="B111" s="94">
        <v>706</v>
      </c>
      <c r="C111" s="100" t="s">
        <v>534</v>
      </c>
      <c r="D111" s="101" t="s">
        <v>685</v>
      </c>
      <c r="E111" s="100"/>
      <c r="F111" s="102">
        <f>F112</f>
        <v>3693555.14</v>
      </c>
    </row>
    <row r="112" spans="1:6" ht="47.25">
      <c r="A112" s="99" t="s">
        <v>51</v>
      </c>
      <c r="B112" s="94">
        <v>706</v>
      </c>
      <c r="C112" s="100" t="s">
        <v>534</v>
      </c>
      <c r="D112" s="101" t="s">
        <v>685</v>
      </c>
      <c r="E112" s="100" t="s">
        <v>384</v>
      </c>
      <c r="F112" s="102">
        <v>3693555.14</v>
      </c>
    </row>
    <row r="113" spans="1:6" ht="31.5">
      <c r="A113" s="99" t="s">
        <v>1200</v>
      </c>
      <c r="B113" s="94">
        <v>706</v>
      </c>
      <c r="C113" s="100" t="s">
        <v>534</v>
      </c>
      <c r="D113" s="101" t="s">
        <v>1199</v>
      </c>
      <c r="E113" s="100"/>
      <c r="F113" s="102">
        <f>F114</f>
        <v>11800859.79</v>
      </c>
    </row>
    <row r="114" spans="1:6" ht="31.5">
      <c r="A114" s="99" t="s">
        <v>1202</v>
      </c>
      <c r="B114" s="94">
        <v>706</v>
      </c>
      <c r="C114" s="100" t="s">
        <v>534</v>
      </c>
      <c r="D114" s="101" t="s">
        <v>1201</v>
      </c>
      <c r="E114" s="100"/>
      <c r="F114" s="102">
        <f>F115</f>
        <v>11800859.79</v>
      </c>
    </row>
    <row r="115" spans="1:6" ht="47.25">
      <c r="A115" s="99" t="s">
        <v>51</v>
      </c>
      <c r="B115" s="94">
        <v>706</v>
      </c>
      <c r="C115" s="100" t="s">
        <v>534</v>
      </c>
      <c r="D115" s="101" t="s">
        <v>1201</v>
      </c>
      <c r="E115" s="100" t="s">
        <v>384</v>
      </c>
      <c r="F115" s="102">
        <v>11800859.79</v>
      </c>
    </row>
    <row r="116" spans="1:6" ht="31.5">
      <c r="A116" s="99" t="s">
        <v>691</v>
      </c>
      <c r="B116" s="94">
        <v>706</v>
      </c>
      <c r="C116" s="100" t="s">
        <v>534</v>
      </c>
      <c r="D116" s="101" t="s">
        <v>688</v>
      </c>
      <c r="E116" s="100"/>
      <c r="F116" s="102">
        <f>F117+F120</f>
        <v>27597633.43</v>
      </c>
    </row>
    <row r="117" spans="1:6" ht="31.5">
      <c r="A117" s="99" t="s">
        <v>690</v>
      </c>
      <c r="B117" s="94">
        <v>706</v>
      </c>
      <c r="C117" s="100" t="s">
        <v>534</v>
      </c>
      <c r="D117" s="101" t="s">
        <v>689</v>
      </c>
      <c r="E117" s="100"/>
      <c r="F117" s="102">
        <f>F118+F119</f>
        <v>7851383.43</v>
      </c>
    </row>
    <row r="118" spans="1:6" ht="31.5">
      <c r="A118" s="99" t="s">
        <v>490</v>
      </c>
      <c r="B118" s="94">
        <v>706</v>
      </c>
      <c r="C118" s="100" t="s">
        <v>534</v>
      </c>
      <c r="D118" s="101" t="s">
        <v>689</v>
      </c>
      <c r="E118" s="100" t="s">
        <v>377</v>
      </c>
      <c r="F118" s="102">
        <v>117383.43</v>
      </c>
    </row>
    <row r="119" spans="1:6" ht="31.5">
      <c r="A119" s="99" t="s">
        <v>694</v>
      </c>
      <c r="B119" s="94">
        <v>706</v>
      </c>
      <c r="C119" s="100" t="s">
        <v>534</v>
      </c>
      <c r="D119" s="101" t="s">
        <v>689</v>
      </c>
      <c r="E119" s="100" t="s">
        <v>382</v>
      </c>
      <c r="F119" s="102">
        <v>7734000</v>
      </c>
    </row>
    <row r="120" spans="1:6" ht="31.5">
      <c r="A120" s="99" t="s">
        <v>693</v>
      </c>
      <c r="B120" s="94">
        <v>706</v>
      </c>
      <c r="C120" s="100" t="s">
        <v>534</v>
      </c>
      <c r="D120" s="101" t="s">
        <v>692</v>
      </c>
      <c r="E120" s="100"/>
      <c r="F120" s="102">
        <f>F121</f>
        <v>19746250</v>
      </c>
    </row>
    <row r="121" spans="1:6" ht="31.5">
      <c r="A121" s="99" t="s">
        <v>87</v>
      </c>
      <c r="B121" s="94">
        <v>706</v>
      </c>
      <c r="C121" s="100" t="s">
        <v>534</v>
      </c>
      <c r="D121" s="101" t="s">
        <v>692</v>
      </c>
      <c r="E121" s="100" t="s">
        <v>380</v>
      </c>
      <c r="F121" s="102">
        <v>19746250</v>
      </c>
    </row>
    <row r="122" spans="1:6" ht="31.5">
      <c r="A122" s="99" t="s">
        <v>653</v>
      </c>
      <c r="B122" s="94">
        <v>706</v>
      </c>
      <c r="C122" s="100" t="s">
        <v>534</v>
      </c>
      <c r="D122" s="101" t="s">
        <v>651</v>
      </c>
      <c r="E122" s="100"/>
      <c r="F122" s="102">
        <f>F123+F125</f>
        <v>23739343.54</v>
      </c>
    </row>
    <row r="123" spans="1:6" ht="47.25">
      <c r="A123" s="99" t="s">
        <v>823</v>
      </c>
      <c r="B123" s="94">
        <v>706</v>
      </c>
      <c r="C123" s="100" t="s">
        <v>534</v>
      </c>
      <c r="D123" s="101" t="s">
        <v>824</v>
      </c>
      <c r="E123" s="100"/>
      <c r="F123" s="102">
        <f>F124</f>
        <v>15533856</v>
      </c>
    </row>
    <row r="124" spans="1:6" ht="47.25">
      <c r="A124" s="99" t="s">
        <v>51</v>
      </c>
      <c r="B124" s="94">
        <v>706</v>
      </c>
      <c r="C124" s="100" t="s">
        <v>534</v>
      </c>
      <c r="D124" s="101" t="s">
        <v>824</v>
      </c>
      <c r="E124" s="100" t="s">
        <v>384</v>
      </c>
      <c r="F124" s="102">
        <v>15533856</v>
      </c>
    </row>
    <row r="125" spans="1:6" ht="47.25">
      <c r="A125" s="99" t="s">
        <v>826</v>
      </c>
      <c r="B125" s="94">
        <v>706</v>
      </c>
      <c r="C125" s="100" t="s">
        <v>534</v>
      </c>
      <c r="D125" s="101" t="s">
        <v>825</v>
      </c>
      <c r="E125" s="100"/>
      <c r="F125" s="102">
        <f>F126</f>
        <v>8205487.54</v>
      </c>
    </row>
    <row r="126" spans="1:6" ht="47.25">
      <c r="A126" s="99" t="s">
        <v>51</v>
      </c>
      <c r="B126" s="94">
        <v>706</v>
      </c>
      <c r="C126" s="100" t="s">
        <v>534</v>
      </c>
      <c r="D126" s="101" t="s">
        <v>825</v>
      </c>
      <c r="E126" s="100" t="s">
        <v>384</v>
      </c>
      <c r="F126" s="102">
        <v>8205487.54</v>
      </c>
    </row>
    <row r="127" spans="1:6" ht="15.75" hidden="1">
      <c r="A127" s="99" t="s">
        <v>609</v>
      </c>
      <c r="B127" s="94">
        <v>706</v>
      </c>
      <c r="C127" s="100" t="s">
        <v>603</v>
      </c>
      <c r="D127" s="101"/>
      <c r="E127" s="100"/>
      <c r="F127" s="102">
        <f>F128</f>
        <v>0</v>
      </c>
    </row>
    <row r="128" spans="1:6" ht="31.5" hidden="1">
      <c r="A128" s="99" t="s">
        <v>609</v>
      </c>
      <c r="B128" s="94">
        <v>706</v>
      </c>
      <c r="C128" s="100" t="s">
        <v>603</v>
      </c>
      <c r="D128" s="101" t="s">
        <v>604</v>
      </c>
      <c r="E128" s="100"/>
      <c r="F128" s="102">
        <f>F129</f>
        <v>0</v>
      </c>
    </row>
    <row r="129" spans="1:6" ht="31.5" hidden="1">
      <c r="A129" s="99" t="s">
        <v>608</v>
      </c>
      <c r="B129" s="94">
        <v>706</v>
      </c>
      <c r="C129" s="100" t="s">
        <v>603</v>
      </c>
      <c r="D129" s="101" t="s">
        <v>605</v>
      </c>
      <c r="E129" s="100"/>
      <c r="F129" s="102">
        <f>F130</f>
        <v>0</v>
      </c>
    </row>
    <row r="130" spans="1:6" ht="31.5" hidden="1">
      <c r="A130" s="99" t="s">
        <v>490</v>
      </c>
      <c r="B130" s="94">
        <v>706</v>
      </c>
      <c r="C130" s="100" t="s">
        <v>603</v>
      </c>
      <c r="D130" s="101" t="s">
        <v>605</v>
      </c>
      <c r="E130" s="100" t="s">
        <v>377</v>
      </c>
      <c r="F130" s="102"/>
    </row>
    <row r="131" spans="1:6" ht="15.75">
      <c r="A131" s="99" t="s">
        <v>828</v>
      </c>
      <c r="B131" s="94">
        <v>706</v>
      </c>
      <c r="C131" s="100" t="s">
        <v>827</v>
      </c>
      <c r="D131" s="101"/>
      <c r="E131" s="100"/>
      <c r="F131" s="102">
        <f>F132</f>
        <v>113500</v>
      </c>
    </row>
    <row r="132" spans="1:6" ht="31.5">
      <c r="A132" s="99" t="s">
        <v>829</v>
      </c>
      <c r="B132" s="94">
        <v>706</v>
      </c>
      <c r="C132" s="100" t="s">
        <v>827</v>
      </c>
      <c r="D132" s="101" t="s">
        <v>830</v>
      </c>
      <c r="E132" s="100"/>
      <c r="F132" s="102">
        <f>F133</f>
        <v>113500</v>
      </c>
    </row>
    <row r="133" spans="1:6" ht="31.5">
      <c r="A133" s="99" t="s">
        <v>346</v>
      </c>
      <c r="B133" s="94">
        <v>706</v>
      </c>
      <c r="C133" s="100" t="s">
        <v>827</v>
      </c>
      <c r="D133" s="101" t="s">
        <v>830</v>
      </c>
      <c r="E133" s="100" t="s">
        <v>377</v>
      </c>
      <c r="F133" s="102">
        <v>113500</v>
      </c>
    </row>
    <row r="134" spans="1:6" s="107" customFormat="1" ht="15.75">
      <c r="A134" s="93" t="s">
        <v>76</v>
      </c>
      <c r="B134" s="94">
        <v>706</v>
      </c>
      <c r="C134" s="95" t="s">
        <v>1180</v>
      </c>
      <c r="D134" s="96"/>
      <c r="E134" s="95"/>
      <c r="F134" s="106">
        <f>F140+F135+F160</f>
        <v>55147435.19</v>
      </c>
    </row>
    <row r="135" spans="1:6" s="107" customFormat="1" ht="15.75">
      <c r="A135" s="99" t="s">
        <v>568</v>
      </c>
      <c r="B135" s="94">
        <v>706</v>
      </c>
      <c r="C135" s="100" t="s">
        <v>567</v>
      </c>
      <c r="D135" s="96"/>
      <c r="E135" s="95"/>
      <c r="F135" s="110">
        <f>F138</f>
        <v>425683.42</v>
      </c>
    </row>
    <row r="136" spans="1:6" s="107" customFormat="1" ht="31.5">
      <c r="A136" s="99" t="s">
        <v>613</v>
      </c>
      <c r="B136" s="94">
        <v>706</v>
      </c>
      <c r="C136" s="100" t="s">
        <v>567</v>
      </c>
      <c r="D136" s="101" t="s">
        <v>614</v>
      </c>
      <c r="E136" s="95"/>
      <c r="F136" s="110">
        <f>F137</f>
        <v>425683.42</v>
      </c>
    </row>
    <row r="137" spans="1:6" s="107" customFormat="1" ht="31.5">
      <c r="A137" s="99" t="s">
        <v>548</v>
      </c>
      <c r="B137" s="94">
        <v>706</v>
      </c>
      <c r="C137" s="100" t="s">
        <v>567</v>
      </c>
      <c r="D137" s="101" t="s">
        <v>618</v>
      </c>
      <c r="E137" s="95"/>
      <c r="F137" s="110">
        <f>F138</f>
        <v>425683.42</v>
      </c>
    </row>
    <row r="138" spans="1:6" s="107" customFormat="1" ht="31.5">
      <c r="A138" s="99" t="s">
        <v>550</v>
      </c>
      <c r="B138" s="94">
        <v>706</v>
      </c>
      <c r="C138" s="100" t="s">
        <v>567</v>
      </c>
      <c r="D138" s="101" t="s">
        <v>551</v>
      </c>
      <c r="E138" s="100"/>
      <c r="F138" s="110">
        <f>F139</f>
        <v>425683.42</v>
      </c>
    </row>
    <row r="139" spans="1:8" s="107" customFormat="1" ht="31.5">
      <c r="A139" s="99" t="s">
        <v>782</v>
      </c>
      <c r="B139" s="94">
        <v>706</v>
      </c>
      <c r="C139" s="100" t="s">
        <v>567</v>
      </c>
      <c r="D139" s="101" t="s">
        <v>551</v>
      </c>
      <c r="E139" s="100" t="s">
        <v>385</v>
      </c>
      <c r="F139" s="110">
        <v>425683.42</v>
      </c>
      <c r="H139" s="51"/>
    </row>
    <row r="140" spans="1:6" ht="15.75">
      <c r="A140" s="99" t="s">
        <v>1183</v>
      </c>
      <c r="B140" s="94">
        <v>706</v>
      </c>
      <c r="C140" s="100" t="s">
        <v>1184</v>
      </c>
      <c r="D140" s="101"/>
      <c r="E140" s="100"/>
      <c r="F140" s="110">
        <f>F148+F152+F158+F141+F155</f>
        <v>28407562.77</v>
      </c>
    </row>
    <row r="141" spans="1:6" ht="31.5">
      <c r="A141" s="99" t="s">
        <v>686</v>
      </c>
      <c r="B141" s="94">
        <v>706</v>
      </c>
      <c r="C141" s="100" t="s">
        <v>1184</v>
      </c>
      <c r="D141" s="101" t="s">
        <v>684</v>
      </c>
      <c r="E141" s="100"/>
      <c r="F141" s="102">
        <f>F142+F145</f>
        <v>13051630</v>
      </c>
    </row>
    <row r="142" spans="1:6" ht="31.5">
      <c r="A142" s="99" t="s">
        <v>687</v>
      </c>
      <c r="B142" s="94">
        <v>706</v>
      </c>
      <c r="C142" s="100" t="s">
        <v>1184</v>
      </c>
      <c r="D142" s="101" t="s">
        <v>685</v>
      </c>
      <c r="E142" s="100"/>
      <c r="F142" s="102">
        <f>F143</f>
        <v>8391600</v>
      </c>
    </row>
    <row r="143" spans="1:6" ht="31.5">
      <c r="A143" s="99" t="s">
        <v>50</v>
      </c>
      <c r="B143" s="94">
        <v>706</v>
      </c>
      <c r="C143" s="100" t="s">
        <v>1184</v>
      </c>
      <c r="D143" s="101" t="s">
        <v>685</v>
      </c>
      <c r="E143" s="100" t="s">
        <v>49</v>
      </c>
      <c r="F143" s="102">
        <v>8391600</v>
      </c>
    </row>
    <row r="144" spans="1:6" ht="31.5">
      <c r="A144" s="99" t="s">
        <v>867</v>
      </c>
      <c r="B144" s="94">
        <v>706</v>
      </c>
      <c r="C144" s="100" t="s">
        <v>1184</v>
      </c>
      <c r="D144" s="101" t="s">
        <v>868</v>
      </c>
      <c r="E144" s="100"/>
      <c r="F144" s="102">
        <f>F145</f>
        <v>4660030</v>
      </c>
    </row>
    <row r="145" spans="1:6" ht="31.5">
      <c r="A145" s="99" t="s">
        <v>866</v>
      </c>
      <c r="B145" s="94">
        <v>706</v>
      </c>
      <c r="C145" s="100" t="s">
        <v>1184</v>
      </c>
      <c r="D145" s="101" t="s">
        <v>865</v>
      </c>
      <c r="E145" s="100"/>
      <c r="F145" s="102">
        <f>F146</f>
        <v>4660030</v>
      </c>
    </row>
    <row r="146" spans="1:6" ht="31.5">
      <c r="A146" s="99" t="s">
        <v>50</v>
      </c>
      <c r="B146" s="94">
        <v>706</v>
      </c>
      <c r="C146" s="100" t="s">
        <v>1184</v>
      </c>
      <c r="D146" s="101" t="s">
        <v>865</v>
      </c>
      <c r="E146" s="100" t="s">
        <v>49</v>
      </c>
      <c r="F146" s="102">
        <v>4660030</v>
      </c>
    </row>
    <row r="147" spans="1:6" ht="31.5">
      <c r="A147" s="99" t="s">
        <v>628</v>
      </c>
      <c r="B147" s="94">
        <v>706</v>
      </c>
      <c r="C147" s="100" t="s">
        <v>1184</v>
      </c>
      <c r="D147" s="101" t="s">
        <v>629</v>
      </c>
      <c r="E147" s="100"/>
      <c r="F147" s="110">
        <f>F148</f>
        <v>367268.94</v>
      </c>
    </row>
    <row r="148" spans="1:6" ht="31.5">
      <c r="A148" s="99" t="s">
        <v>463</v>
      </c>
      <c r="B148" s="94">
        <v>706</v>
      </c>
      <c r="C148" s="100" t="s">
        <v>1184</v>
      </c>
      <c r="D148" s="101" t="s">
        <v>462</v>
      </c>
      <c r="E148" s="100"/>
      <c r="F148" s="110">
        <f>F149</f>
        <v>367268.94</v>
      </c>
    </row>
    <row r="149" spans="1:6" ht="47.25">
      <c r="A149" s="99" t="s">
        <v>1226</v>
      </c>
      <c r="B149" s="94">
        <v>706</v>
      </c>
      <c r="C149" s="100" t="s">
        <v>1184</v>
      </c>
      <c r="D149" s="101" t="s">
        <v>1224</v>
      </c>
      <c r="E149" s="100"/>
      <c r="F149" s="110">
        <f>F151+F150</f>
        <v>367268.94</v>
      </c>
    </row>
    <row r="150" spans="1:6" ht="31.5">
      <c r="A150" s="99" t="s">
        <v>574</v>
      </c>
      <c r="B150" s="94">
        <v>706</v>
      </c>
      <c r="C150" s="100" t="s">
        <v>1184</v>
      </c>
      <c r="D150" s="101" t="s">
        <v>1224</v>
      </c>
      <c r="E150" s="100" t="s">
        <v>573</v>
      </c>
      <c r="F150" s="102">
        <v>175470</v>
      </c>
    </row>
    <row r="151" spans="1:6" ht="31.5">
      <c r="A151" s="99" t="s">
        <v>389</v>
      </c>
      <c r="B151" s="94">
        <v>706</v>
      </c>
      <c r="C151" s="100" t="s">
        <v>1184</v>
      </c>
      <c r="D151" s="101" t="s">
        <v>1224</v>
      </c>
      <c r="E151" s="100" t="s">
        <v>386</v>
      </c>
      <c r="F151" s="102">
        <v>191798.94</v>
      </c>
    </row>
    <row r="152" spans="1:6" ht="31.5">
      <c r="A152" s="99" t="s">
        <v>619</v>
      </c>
      <c r="B152" s="94">
        <v>706</v>
      </c>
      <c r="C152" s="100" t="s">
        <v>1184</v>
      </c>
      <c r="D152" s="101" t="s">
        <v>620</v>
      </c>
      <c r="E152" s="100"/>
      <c r="F152" s="110">
        <f>F153</f>
        <v>399750</v>
      </c>
    </row>
    <row r="153" spans="1:6" ht="31.5">
      <c r="A153" s="99" t="s">
        <v>1216</v>
      </c>
      <c r="B153" s="94">
        <v>706</v>
      </c>
      <c r="C153" s="100" t="s">
        <v>1184</v>
      </c>
      <c r="D153" s="101" t="s">
        <v>563</v>
      </c>
      <c r="E153" s="100"/>
      <c r="F153" s="110">
        <f>F154</f>
        <v>399750</v>
      </c>
    </row>
    <row r="154" spans="1:6" ht="31.5">
      <c r="A154" s="99" t="s">
        <v>391</v>
      </c>
      <c r="B154" s="94">
        <v>706</v>
      </c>
      <c r="C154" s="100" t="s">
        <v>1184</v>
      </c>
      <c r="D154" s="101" t="s">
        <v>563</v>
      </c>
      <c r="E154" s="100" t="s">
        <v>390</v>
      </c>
      <c r="F154" s="102">
        <v>399750</v>
      </c>
    </row>
    <row r="155" spans="1:6" ht="31.5">
      <c r="A155" s="99" t="s">
        <v>653</v>
      </c>
      <c r="B155" s="94">
        <v>706</v>
      </c>
      <c r="C155" s="100" t="s">
        <v>1184</v>
      </c>
      <c r="D155" s="101" t="s">
        <v>651</v>
      </c>
      <c r="E155" s="100"/>
      <c r="F155" s="102">
        <f>F156</f>
        <v>13837953.83</v>
      </c>
    </row>
    <row r="156" spans="1:6" ht="47.25">
      <c r="A156" s="99" t="s">
        <v>870</v>
      </c>
      <c r="B156" s="94">
        <v>706</v>
      </c>
      <c r="C156" s="100" t="s">
        <v>1184</v>
      </c>
      <c r="D156" s="101" t="s">
        <v>869</v>
      </c>
      <c r="E156" s="100"/>
      <c r="F156" s="102">
        <f>F157</f>
        <v>13837953.83</v>
      </c>
    </row>
    <row r="157" spans="1:6" ht="31.5">
      <c r="A157" s="99" t="s">
        <v>50</v>
      </c>
      <c r="B157" s="94">
        <v>706</v>
      </c>
      <c r="C157" s="100" t="s">
        <v>1184</v>
      </c>
      <c r="D157" s="101" t="s">
        <v>869</v>
      </c>
      <c r="E157" s="100" t="s">
        <v>49</v>
      </c>
      <c r="F157" s="102">
        <v>13837953.83</v>
      </c>
    </row>
    <row r="158" spans="1:6" ht="31.5">
      <c r="A158" s="99" t="s">
        <v>543</v>
      </c>
      <c r="B158" s="94">
        <v>706</v>
      </c>
      <c r="C158" s="100" t="s">
        <v>1184</v>
      </c>
      <c r="D158" s="101" t="s">
        <v>355</v>
      </c>
      <c r="E158" s="100"/>
      <c r="F158" s="102">
        <f>F159</f>
        <v>750960</v>
      </c>
    </row>
    <row r="159" spans="1:6" ht="31.5">
      <c r="A159" s="99" t="s">
        <v>50</v>
      </c>
      <c r="B159" s="94">
        <v>706</v>
      </c>
      <c r="C159" s="100" t="s">
        <v>1184</v>
      </c>
      <c r="D159" s="101" t="s">
        <v>355</v>
      </c>
      <c r="E159" s="100" t="s">
        <v>49</v>
      </c>
      <c r="F159" s="102">
        <v>750960</v>
      </c>
    </row>
    <row r="160" spans="1:6" ht="15.75">
      <c r="A160" s="99" t="s">
        <v>452</v>
      </c>
      <c r="B160" s="94">
        <v>706</v>
      </c>
      <c r="C160" s="100" t="s">
        <v>1185</v>
      </c>
      <c r="D160" s="101"/>
      <c r="E160" s="100"/>
      <c r="F160" s="102">
        <f>F161+F164</f>
        <v>26314189</v>
      </c>
    </row>
    <row r="161" spans="1:6" ht="31.5">
      <c r="A161" s="99" t="s">
        <v>628</v>
      </c>
      <c r="B161" s="94">
        <v>706</v>
      </c>
      <c r="C161" s="100" t="s">
        <v>1185</v>
      </c>
      <c r="D161" s="101" t="s">
        <v>629</v>
      </c>
      <c r="E161" s="100"/>
      <c r="F161" s="102">
        <f>F162</f>
        <v>26170189</v>
      </c>
    </row>
    <row r="162" spans="1:6" ht="47.25">
      <c r="A162" s="99" t="s">
        <v>872</v>
      </c>
      <c r="B162" s="94">
        <v>706</v>
      </c>
      <c r="C162" s="100" t="s">
        <v>1185</v>
      </c>
      <c r="D162" s="101" t="s">
        <v>871</v>
      </c>
      <c r="E162" s="100"/>
      <c r="F162" s="102">
        <f>F163</f>
        <v>26170189</v>
      </c>
    </row>
    <row r="163" spans="1:6" ht="47.25">
      <c r="A163" s="99" t="s">
        <v>51</v>
      </c>
      <c r="B163" s="94">
        <v>706</v>
      </c>
      <c r="C163" s="100" t="s">
        <v>1185</v>
      </c>
      <c r="D163" s="101" t="s">
        <v>871</v>
      </c>
      <c r="E163" s="100" t="s">
        <v>384</v>
      </c>
      <c r="F163" s="102">
        <v>26170189</v>
      </c>
    </row>
    <row r="164" spans="1:6" ht="31.5">
      <c r="A164" s="99" t="s">
        <v>624</v>
      </c>
      <c r="B164" s="94">
        <v>706</v>
      </c>
      <c r="C164" s="100" t="s">
        <v>1185</v>
      </c>
      <c r="D164" s="101" t="s">
        <v>570</v>
      </c>
      <c r="E164" s="100"/>
      <c r="F164" s="102">
        <f>F165</f>
        <v>144000</v>
      </c>
    </row>
    <row r="165" spans="1:6" ht="31.5">
      <c r="A165" s="99" t="s">
        <v>1245</v>
      </c>
      <c r="B165" s="94">
        <v>706</v>
      </c>
      <c r="C165" s="100" t="s">
        <v>1185</v>
      </c>
      <c r="D165" s="101" t="s">
        <v>1194</v>
      </c>
      <c r="E165" s="100"/>
      <c r="F165" s="102">
        <f>F166</f>
        <v>144000</v>
      </c>
    </row>
    <row r="166" spans="1:6" ht="31.5">
      <c r="A166" s="99" t="s">
        <v>490</v>
      </c>
      <c r="B166" s="94">
        <v>706</v>
      </c>
      <c r="C166" s="100" t="s">
        <v>1185</v>
      </c>
      <c r="D166" s="101" t="s">
        <v>1194</v>
      </c>
      <c r="E166" s="100" t="s">
        <v>377</v>
      </c>
      <c r="F166" s="102">
        <v>144000</v>
      </c>
    </row>
    <row r="167" spans="1:6" s="107" customFormat="1" ht="15.75">
      <c r="A167" s="93" t="s">
        <v>552</v>
      </c>
      <c r="B167" s="94">
        <v>706</v>
      </c>
      <c r="C167" s="95" t="s">
        <v>1186</v>
      </c>
      <c r="D167" s="96"/>
      <c r="E167" s="95"/>
      <c r="F167" s="97">
        <f>F168</f>
        <v>497998</v>
      </c>
    </row>
    <row r="168" spans="1:6" ht="15.75">
      <c r="A168" s="99" t="s">
        <v>554</v>
      </c>
      <c r="B168" s="94">
        <v>706</v>
      </c>
      <c r="C168" s="100" t="s">
        <v>553</v>
      </c>
      <c r="D168" s="101"/>
      <c r="E168" s="100"/>
      <c r="F168" s="102">
        <f>F169</f>
        <v>497998</v>
      </c>
    </row>
    <row r="169" spans="1:6" ht="31.5">
      <c r="A169" s="99" t="s">
        <v>1200</v>
      </c>
      <c r="B169" s="94">
        <v>706</v>
      </c>
      <c r="C169" s="100" t="s">
        <v>553</v>
      </c>
      <c r="D169" s="101" t="s">
        <v>1199</v>
      </c>
      <c r="E169" s="100"/>
      <c r="F169" s="102">
        <f>F170</f>
        <v>497998</v>
      </c>
    </row>
    <row r="170" spans="1:6" ht="31.5">
      <c r="A170" s="99" t="s">
        <v>1202</v>
      </c>
      <c r="B170" s="94">
        <v>706</v>
      </c>
      <c r="C170" s="100" t="s">
        <v>553</v>
      </c>
      <c r="D170" s="101" t="s">
        <v>1201</v>
      </c>
      <c r="E170" s="100"/>
      <c r="F170" s="102">
        <f>F171</f>
        <v>497998</v>
      </c>
    </row>
    <row r="171" spans="1:6" ht="47.25">
      <c r="A171" s="99" t="s">
        <v>51</v>
      </c>
      <c r="B171" s="94">
        <v>706</v>
      </c>
      <c r="C171" s="100" t="s">
        <v>553</v>
      </c>
      <c r="D171" s="101" t="s">
        <v>1201</v>
      </c>
      <c r="E171" s="100" t="s">
        <v>384</v>
      </c>
      <c r="F171" s="102">
        <v>497998</v>
      </c>
    </row>
    <row r="172" spans="1:6" s="107" customFormat="1" ht="15.75">
      <c r="A172" s="93" t="s">
        <v>556</v>
      </c>
      <c r="B172" s="113">
        <v>706</v>
      </c>
      <c r="C172" s="103" t="s">
        <v>555</v>
      </c>
      <c r="D172" s="104"/>
      <c r="E172" s="105"/>
      <c r="F172" s="106">
        <f>F177+F173</f>
        <v>1898750</v>
      </c>
    </row>
    <row r="173" spans="1:6" ht="15.75">
      <c r="A173" s="99" t="s">
        <v>83</v>
      </c>
      <c r="B173" s="94">
        <v>706</v>
      </c>
      <c r="C173" s="100" t="s">
        <v>557</v>
      </c>
      <c r="D173" s="101"/>
      <c r="E173" s="100"/>
      <c r="F173" s="102">
        <f>F175</f>
        <v>1548750</v>
      </c>
    </row>
    <row r="174" spans="1:6" ht="31.5">
      <c r="A174" s="99" t="s">
        <v>601</v>
      </c>
      <c r="B174" s="94">
        <v>706</v>
      </c>
      <c r="C174" s="100" t="s">
        <v>557</v>
      </c>
      <c r="D174" s="101" t="s">
        <v>600</v>
      </c>
      <c r="E174" s="100"/>
      <c r="F174" s="102">
        <f>F175</f>
        <v>1548750</v>
      </c>
    </row>
    <row r="175" spans="1:6" ht="31.5">
      <c r="A175" s="99" t="s">
        <v>97</v>
      </c>
      <c r="B175" s="94">
        <v>706</v>
      </c>
      <c r="C175" s="100" t="s">
        <v>557</v>
      </c>
      <c r="D175" s="101" t="s">
        <v>562</v>
      </c>
      <c r="E175" s="100"/>
      <c r="F175" s="102">
        <f>F176</f>
        <v>1548750</v>
      </c>
    </row>
    <row r="176" spans="1:6" ht="47.25">
      <c r="A176" s="99" t="s">
        <v>383</v>
      </c>
      <c r="B176" s="94">
        <v>706</v>
      </c>
      <c r="C176" s="100" t="s">
        <v>557</v>
      </c>
      <c r="D176" s="101" t="s">
        <v>562</v>
      </c>
      <c r="E176" s="100" t="s">
        <v>382</v>
      </c>
      <c r="F176" s="102">
        <v>1548750</v>
      </c>
    </row>
    <row r="177" spans="1:6" ht="15.75">
      <c r="A177" s="99" t="s">
        <v>75</v>
      </c>
      <c r="B177" s="94">
        <v>706</v>
      </c>
      <c r="C177" s="100" t="s">
        <v>558</v>
      </c>
      <c r="D177" s="101"/>
      <c r="E177" s="100"/>
      <c r="F177" s="102">
        <f>F179</f>
        <v>350000</v>
      </c>
    </row>
    <row r="178" spans="1:6" ht="31.5">
      <c r="A178" s="99" t="s">
        <v>610</v>
      </c>
      <c r="B178" s="94">
        <v>706</v>
      </c>
      <c r="C178" s="100" t="s">
        <v>558</v>
      </c>
      <c r="D178" s="101" t="s">
        <v>602</v>
      </c>
      <c r="E178" s="100"/>
      <c r="F178" s="102">
        <f>F179</f>
        <v>350000</v>
      </c>
    </row>
    <row r="179" spans="1:6" ht="31.5">
      <c r="A179" s="99" t="s">
        <v>98</v>
      </c>
      <c r="B179" s="94">
        <v>706</v>
      </c>
      <c r="C179" s="100" t="s">
        <v>558</v>
      </c>
      <c r="D179" s="101" t="s">
        <v>454</v>
      </c>
      <c r="E179" s="100"/>
      <c r="F179" s="102">
        <f>F180</f>
        <v>350000</v>
      </c>
    </row>
    <row r="180" spans="1:6" ht="31.5">
      <c r="A180" s="99" t="s">
        <v>490</v>
      </c>
      <c r="B180" s="94">
        <v>706</v>
      </c>
      <c r="C180" s="100" t="s">
        <v>558</v>
      </c>
      <c r="D180" s="101" t="s">
        <v>454</v>
      </c>
      <c r="E180" s="100" t="s">
        <v>377</v>
      </c>
      <c r="F180" s="102">
        <v>350000</v>
      </c>
    </row>
    <row r="181" spans="1:6" s="107" customFormat="1" ht="47.25">
      <c r="A181" s="93" t="s">
        <v>99</v>
      </c>
      <c r="B181" s="94">
        <v>706</v>
      </c>
      <c r="C181" s="95" t="s">
        <v>559</v>
      </c>
      <c r="D181" s="96"/>
      <c r="E181" s="95"/>
      <c r="F181" s="97">
        <f>F182</f>
        <v>13853000</v>
      </c>
    </row>
    <row r="182" spans="1:6" ht="15.75">
      <c r="A182" s="99" t="s">
        <v>880</v>
      </c>
      <c r="B182" s="94">
        <v>706</v>
      </c>
      <c r="C182" s="100" t="s">
        <v>874</v>
      </c>
      <c r="D182" s="101"/>
      <c r="E182" s="100"/>
      <c r="F182" s="102">
        <f>F183</f>
        <v>13853000</v>
      </c>
    </row>
    <row r="183" spans="1:6" ht="31.5">
      <c r="A183" s="99" t="s">
        <v>631</v>
      </c>
      <c r="B183" s="94">
        <v>706</v>
      </c>
      <c r="C183" s="100" t="s">
        <v>874</v>
      </c>
      <c r="D183" s="101" t="s">
        <v>881</v>
      </c>
      <c r="E183" s="100"/>
      <c r="F183" s="102">
        <f>F184</f>
        <v>13853000</v>
      </c>
    </row>
    <row r="184" spans="1:6" ht="31.5">
      <c r="A184" s="99" t="s">
        <v>28</v>
      </c>
      <c r="B184" s="94">
        <v>706</v>
      </c>
      <c r="C184" s="100" t="s">
        <v>874</v>
      </c>
      <c r="D184" s="101" t="s">
        <v>881</v>
      </c>
      <c r="E184" s="100" t="s">
        <v>333</v>
      </c>
      <c r="F184" s="58">
        <v>13853000</v>
      </c>
    </row>
    <row r="185" spans="1:6" s="92" customFormat="1" ht="31.5">
      <c r="A185" s="114" t="s">
        <v>1222</v>
      </c>
      <c r="B185" s="115">
        <v>730</v>
      </c>
      <c r="C185" s="116"/>
      <c r="D185" s="117"/>
      <c r="E185" s="116"/>
      <c r="F185" s="118">
        <f>F187+F196</f>
        <v>3356205.37</v>
      </c>
    </row>
    <row r="186" spans="1:6" s="98" customFormat="1" ht="15.75">
      <c r="A186" s="93" t="s">
        <v>1155</v>
      </c>
      <c r="B186" s="94">
        <v>730</v>
      </c>
      <c r="C186" s="95" t="s">
        <v>67</v>
      </c>
      <c r="D186" s="96"/>
      <c r="E186" s="95"/>
      <c r="F186" s="97">
        <f>F187</f>
        <v>3006205.37</v>
      </c>
    </row>
    <row r="187" spans="1:6" s="98" customFormat="1" ht="47.25">
      <c r="A187" s="99" t="s">
        <v>37</v>
      </c>
      <c r="B187" s="94">
        <v>730</v>
      </c>
      <c r="C187" s="100" t="s">
        <v>1187</v>
      </c>
      <c r="D187" s="96"/>
      <c r="E187" s="95"/>
      <c r="F187" s="102">
        <f>F189</f>
        <v>3006205.37</v>
      </c>
    </row>
    <row r="188" spans="1:6" s="98" customFormat="1" ht="47.25">
      <c r="A188" s="99" t="s">
        <v>591</v>
      </c>
      <c r="B188" s="94">
        <v>730</v>
      </c>
      <c r="C188" s="100" t="s">
        <v>1187</v>
      </c>
      <c r="D188" s="101" t="s">
        <v>590</v>
      </c>
      <c r="E188" s="95"/>
      <c r="F188" s="102">
        <f>F189</f>
        <v>3006205.37</v>
      </c>
    </row>
    <row r="189" spans="1:6" s="98" customFormat="1" ht="31.5">
      <c r="A189" s="99" t="s">
        <v>1157</v>
      </c>
      <c r="B189" s="94">
        <v>730</v>
      </c>
      <c r="C189" s="100" t="s">
        <v>1187</v>
      </c>
      <c r="D189" s="101" t="s">
        <v>443</v>
      </c>
      <c r="E189" s="100"/>
      <c r="F189" s="102">
        <f>F190+F191+F192+F193+F195+F194</f>
        <v>3006205.37</v>
      </c>
    </row>
    <row r="190" spans="1:6" s="98" customFormat="1" ht="31.5">
      <c r="A190" s="99" t="s">
        <v>373</v>
      </c>
      <c r="B190" s="94">
        <v>730</v>
      </c>
      <c r="C190" s="100" t="s">
        <v>1187</v>
      </c>
      <c r="D190" s="101" t="s">
        <v>443</v>
      </c>
      <c r="E190" s="100" t="s">
        <v>381</v>
      </c>
      <c r="F190" s="102">
        <v>2418581.84</v>
      </c>
    </row>
    <row r="191" spans="1:6" s="98" customFormat="1" ht="31.5">
      <c r="A191" s="99" t="s">
        <v>375</v>
      </c>
      <c r="B191" s="94">
        <v>730</v>
      </c>
      <c r="C191" s="100" t="s">
        <v>1187</v>
      </c>
      <c r="D191" s="101" t="s">
        <v>443</v>
      </c>
      <c r="E191" s="100" t="s">
        <v>374</v>
      </c>
      <c r="F191" s="102"/>
    </row>
    <row r="192" spans="1:6" s="98" customFormat="1" ht="31.5">
      <c r="A192" s="99" t="s">
        <v>85</v>
      </c>
      <c r="B192" s="94">
        <v>730</v>
      </c>
      <c r="C192" s="100" t="s">
        <v>1187</v>
      </c>
      <c r="D192" s="101" t="s">
        <v>443</v>
      </c>
      <c r="E192" s="100" t="s">
        <v>376</v>
      </c>
      <c r="F192" s="102">
        <v>147898.66</v>
      </c>
    </row>
    <row r="193" spans="1:6" s="98" customFormat="1" ht="31.5">
      <c r="A193" s="99" t="s">
        <v>490</v>
      </c>
      <c r="B193" s="94">
        <v>730</v>
      </c>
      <c r="C193" s="100" t="s">
        <v>1187</v>
      </c>
      <c r="D193" s="101" t="s">
        <v>443</v>
      </c>
      <c r="E193" s="100" t="s">
        <v>377</v>
      </c>
      <c r="F193" s="102">
        <v>347118.49</v>
      </c>
    </row>
    <row r="194" spans="1:6" s="98" customFormat="1" ht="31.5">
      <c r="A194" s="99" t="s">
        <v>491</v>
      </c>
      <c r="B194" s="94">
        <v>730</v>
      </c>
      <c r="C194" s="100" t="s">
        <v>1187</v>
      </c>
      <c r="D194" s="101" t="s">
        <v>443</v>
      </c>
      <c r="E194" s="100" t="s">
        <v>489</v>
      </c>
      <c r="F194" s="102">
        <v>864</v>
      </c>
    </row>
    <row r="195" spans="1:6" s="98" customFormat="1" ht="31.5">
      <c r="A195" s="99" t="s">
        <v>86</v>
      </c>
      <c r="B195" s="94">
        <v>730</v>
      </c>
      <c r="C195" s="100" t="s">
        <v>1187</v>
      </c>
      <c r="D195" s="101" t="s">
        <v>443</v>
      </c>
      <c r="E195" s="100" t="s">
        <v>378</v>
      </c>
      <c r="F195" s="102">
        <v>91742.38</v>
      </c>
    </row>
    <row r="196" spans="1:6" s="107" customFormat="1" ht="15.75">
      <c r="A196" s="93" t="s">
        <v>556</v>
      </c>
      <c r="B196" s="113">
        <v>730</v>
      </c>
      <c r="C196" s="103" t="s">
        <v>555</v>
      </c>
      <c r="D196" s="104"/>
      <c r="E196" s="105"/>
      <c r="F196" s="106">
        <f>F197</f>
        <v>350000</v>
      </c>
    </row>
    <row r="197" spans="1:6" ht="15.75">
      <c r="A197" s="99" t="s">
        <v>75</v>
      </c>
      <c r="B197" s="94">
        <v>730</v>
      </c>
      <c r="C197" s="100" t="s">
        <v>558</v>
      </c>
      <c r="D197" s="101"/>
      <c r="E197" s="100"/>
      <c r="F197" s="102">
        <f>F199</f>
        <v>350000</v>
      </c>
    </row>
    <row r="198" spans="1:6" ht="31.5">
      <c r="A198" s="99" t="s">
        <v>610</v>
      </c>
      <c r="B198" s="94">
        <v>730</v>
      </c>
      <c r="C198" s="100" t="s">
        <v>558</v>
      </c>
      <c r="D198" s="101" t="s">
        <v>602</v>
      </c>
      <c r="E198" s="100"/>
      <c r="F198" s="102">
        <f>F199</f>
        <v>350000</v>
      </c>
    </row>
    <row r="199" spans="1:6" ht="31.5">
      <c r="A199" s="99" t="s">
        <v>98</v>
      </c>
      <c r="B199" s="94">
        <v>730</v>
      </c>
      <c r="C199" s="100" t="s">
        <v>558</v>
      </c>
      <c r="D199" s="101" t="s">
        <v>454</v>
      </c>
      <c r="E199" s="100"/>
      <c r="F199" s="102">
        <f>F200</f>
        <v>350000</v>
      </c>
    </row>
    <row r="200" spans="1:6" ht="31.5">
      <c r="A200" s="119" t="s">
        <v>490</v>
      </c>
      <c r="B200" s="120">
        <v>730</v>
      </c>
      <c r="C200" s="121" t="s">
        <v>558</v>
      </c>
      <c r="D200" s="122" t="s">
        <v>454</v>
      </c>
      <c r="E200" s="121" t="s">
        <v>377</v>
      </c>
      <c r="F200" s="58">
        <v>350000</v>
      </c>
    </row>
    <row r="201" spans="1:6" s="92" customFormat="1" ht="63">
      <c r="A201" s="114" t="s">
        <v>492</v>
      </c>
      <c r="B201" s="115">
        <v>756</v>
      </c>
      <c r="C201" s="123"/>
      <c r="D201" s="115"/>
      <c r="E201" s="123"/>
      <c r="F201" s="118">
        <f>F202+F224+F247</f>
        <v>69945400</v>
      </c>
    </row>
    <row r="202" spans="1:6" s="50" customFormat="1" ht="15.75">
      <c r="A202" s="93" t="s">
        <v>564</v>
      </c>
      <c r="B202" s="94">
        <v>756</v>
      </c>
      <c r="C202" s="95" t="s">
        <v>68</v>
      </c>
      <c r="D202" s="96"/>
      <c r="E202" s="95"/>
      <c r="F202" s="97">
        <f>F203+F213</f>
        <v>33691000</v>
      </c>
    </row>
    <row r="203" spans="1:6" s="50" customFormat="1" ht="15.75">
      <c r="A203" s="99" t="s">
        <v>74</v>
      </c>
      <c r="B203" s="94">
        <v>756</v>
      </c>
      <c r="C203" s="100" t="s">
        <v>1166</v>
      </c>
      <c r="D203" s="101"/>
      <c r="E203" s="100"/>
      <c r="F203" s="102">
        <f>F204+F210</f>
        <v>24488000</v>
      </c>
    </row>
    <row r="204" spans="1:6" s="50" customFormat="1" ht="31.5">
      <c r="A204" s="99" t="s">
        <v>79</v>
      </c>
      <c r="B204" s="94">
        <v>756</v>
      </c>
      <c r="C204" s="100" t="s">
        <v>1166</v>
      </c>
      <c r="D204" s="101" t="s">
        <v>540</v>
      </c>
      <c r="E204" s="100"/>
      <c r="F204" s="102">
        <f>F205</f>
        <v>20268000</v>
      </c>
    </row>
    <row r="205" spans="1:6" s="50" customFormat="1" ht="31.5">
      <c r="A205" s="99" t="s">
        <v>335</v>
      </c>
      <c r="B205" s="94">
        <v>756</v>
      </c>
      <c r="C205" s="100" t="s">
        <v>1166</v>
      </c>
      <c r="D205" s="101" t="s">
        <v>447</v>
      </c>
      <c r="E205" s="100"/>
      <c r="F205" s="102">
        <f>F208+F206+F207+F209</f>
        <v>20268000</v>
      </c>
    </row>
    <row r="206" spans="1:6" s="50" customFormat="1" ht="47.25">
      <c r="A206" s="99" t="s">
        <v>1212</v>
      </c>
      <c r="B206" s="94">
        <v>756</v>
      </c>
      <c r="C206" s="100" t="s">
        <v>1166</v>
      </c>
      <c r="D206" s="101" t="s">
        <v>447</v>
      </c>
      <c r="E206" s="111" t="s">
        <v>392</v>
      </c>
      <c r="F206" s="102">
        <v>626000</v>
      </c>
    </row>
    <row r="207" spans="1:6" s="50" customFormat="1" ht="31.5">
      <c r="A207" s="99" t="s">
        <v>48</v>
      </c>
      <c r="B207" s="94">
        <v>756</v>
      </c>
      <c r="C207" s="100" t="s">
        <v>1166</v>
      </c>
      <c r="D207" s="101" t="s">
        <v>447</v>
      </c>
      <c r="E207" s="111" t="s">
        <v>47</v>
      </c>
      <c r="F207" s="102">
        <v>100000</v>
      </c>
    </row>
    <row r="208" spans="1:6" s="50" customFormat="1" ht="47.25">
      <c r="A208" s="99" t="s">
        <v>1211</v>
      </c>
      <c r="B208" s="94">
        <v>756</v>
      </c>
      <c r="C208" s="100" t="s">
        <v>1166</v>
      </c>
      <c r="D208" s="101" t="s">
        <v>447</v>
      </c>
      <c r="E208" s="100" t="s">
        <v>393</v>
      </c>
      <c r="F208" s="102">
        <v>19442000</v>
      </c>
    </row>
    <row r="209" spans="1:6" s="50" customFormat="1" ht="31.5">
      <c r="A209" s="99" t="s">
        <v>414</v>
      </c>
      <c r="B209" s="94">
        <v>756</v>
      </c>
      <c r="C209" s="100" t="s">
        <v>1166</v>
      </c>
      <c r="D209" s="101" t="s">
        <v>447</v>
      </c>
      <c r="E209" s="100" t="s">
        <v>413</v>
      </c>
      <c r="F209" s="102">
        <v>100000</v>
      </c>
    </row>
    <row r="210" spans="1:6" s="50" customFormat="1" ht="63">
      <c r="A210" s="99" t="s">
        <v>854</v>
      </c>
      <c r="B210" s="94">
        <v>756</v>
      </c>
      <c r="C210" s="100" t="s">
        <v>1166</v>
      </c>
      <c r="D210" s="101" t="s">
        <v>853</v>
      </c>
      <c r="E210" s="100"/>
      <c r="F210" s="102">
        <f>F211+F212</f>
        <v>4220000</v>
      </c>
    </row>
    <row r="211" spans="1:6" s="50" customFormat="1" ht="47.25">
      <c r="A211" s="99" t="s">
        <v>1212</v>
      </c>
      <c r="B211" s="94">
        <v>756</v>
      </c>
      <c r="C211" s="100" t="s">
        <v>1166</v>
      </c>
      <c r="D211" s="101" t="s">
        <v>853</v>
      </c>
      <c r="E211" s="100" t="s">
        <v>392</v>
      </c>
      <c r="F211" s="102">
        <v>124000</v>
      </c>
    </row>
    <row r="212" spans="1:6" s="50" customFormat="1" ht="47.25">
      <c r="A212" s="99" t="s">
        <v>1211</v>
      </c>
      <c r="B212" s="94">
        <v>756</v>
      </c>
      <c r="C212" s="100" t="s">
        <v>1166</v>
      </c>
      <c r="D212" s="101" t="s">
        <v>853</v>
      </c>
      <c r="E212" s="100" t="s">
        <v>393</v>
      </c>
      <c r="F212" s="102">
        <v>4096000</v>
      </c>
    </row>
    <row r="213" spans="1:6" ht="15.75">
      <c r="A213" s="99" t="s">
        <v>1181</v>
      </c>
      <c r="B213" s="94">
        <v>756</v>
      </c>
      <c r="C213" s="100" t="s">
        <v>1167</v>
      </c>
      <c r="D213" s="101"/>
      <c r="E213" s="100"/>
      <c r="F213" s="102">
        <f>F214+F218+F221</f>
        <v>9203000</v>
      </c>
    </row>
    <row r="214" spans="1:6" ht="31.5">
      <c r="A214" s="99" t="s">
        <v>595</v>
      </c>
      <c r="B214" s="94">
        <v>756</v>
      </c>
      <c r="C214" s="100" t="s">
        <v>1167</v>
      </c>
      <c r="D214" s="101" t="s">
        <v>1168</v>
      </c>
      <c r="E214" s="100"/>
      <c r="F214" s="102">
        <f>F215</f>
        <v>8990000</v>
      </c>
    </row>
    <row r="215" spans="1:6" ht="31.5">
      <c r="A215" s="99" t="s">
        <v>335</v>
      </c>
      <c r="B215" s="94">
        <v>756</v>
      </c>
      <c r="C215" s="100" t="s">
        <v>1167</v>
      </c>
      <c r="D215" s="101" t="s">
        <v>1215</v>
      </c>
      <c r="E215" s="100"/>
      <c r="F215" s="102">
        <f>F216+F217</f>
        <v>8990000</v>
      </c>
    </row>
    <row r="216" spans="1:6" ht="47.25">
      <c r="A216" s="99" t="s">
        <v>1212</v>
      </c>
      <c r="B216" s="94">
        <v>756</v>
      </c>
      <c r="C216" s="100" t="s">
        <v>1167</v>
      </c>
      <c r="D216" s="101" t="s">
        <v>1215</v>
      </c>
      <c r="E216" s="111" t="s">
        <v>392</v>
      </c>
      <c r="F216" s="102">
        <v>8890000</v>
      </c>
    </row>
    <row r="217" spans="1:6" ht="31.5">
      <c r="A217" s="99" t="s">
        <v>48</v>
      </c>
      <c r="B217" s="94">
        <v>756</v>
      </c>
      <c r="C217" s="100" t="s">
        <v>1167</v>
      </c>
      <c r="D217" s="101" t="s">
        <v>1215</v>
      </c>
      <c r="E217" s="111" t="s">
        <v>47</v>
      </c>
      <c r="F217" s="102">
        <v>100000</v>
      </c>
    </row>
    <row r="218" spans="1:6" ht="31.5">
      <c r="A218" s="99" t="s">
        <v>485</v>
      </c>
      <c r="B218" s="94">
        <v>756</v>
      </c>
      <c r="C218" s="100" t="s">
        <v>1167</v>
      </c>
      <c r="D218" s="101" t="s">
        <v>1169</v>
      </c>
      <c r="E218" s="100"/>
      <c r="F218" s="102">
        <f>F219</f>
        <v>150000</v>
      </c>
    </row>
    <row r="219" spans="1:6" ht="31.5">
      <c r="A219" s="99" t="s">
        <v>461</v>
      </c>
      <c r="B219" s="94">
        <v>756</v>
      </c>
      <c r="C219" s="100" t="s">
        <v>1167</v>
      </c>
      <c r="D219" s="101" t="s">
        <v>457</v>
      </c>
      <c r="E219" s="100"/>
      <c r="F219" s="102">
        <f>F220</f>
        <v>150000</v>
      </c>
    </row>
    <row r="220" spans="1:6" ht="31.5">
      <c r="A220" s="99" t="s">
        <v>48</v>
      </c>
      <c r="B220" s="94">
        <v>756</v>
      </c>
      <c r="C220" s="100" t="s">
        <v>1167</v>
      </c>
      <c r="D220" s="101" t="s">
        <v>457</v>
      </c>
      <c r="E220" s="100" t="s">
        <v>47</v>
      </c>
      <c r="F220" s="102">
        <v>150000</v>
      </c>
    </row>
    <row r="221" spans="1:6" ht="31.5">
      <c r="A221" s="99" t="s">
        <v>653</v>
      </c>
      <c r="B221" s="94">
        <v>756</v>
      </c>
      <c r="C221" s="100" t="s">
        <v>1167</v>
      </c>
      <c r="D221" s="101" t="s">
        <v>651</v>
      </c>
      <c r="E221" s="100"/>
      <c r="F221" s="102">
        <f>F222</f>
        <v>63000</v>
      </c>
    </row>
    <row r="222" spans="1:6" ht="47.25">
      <c r="A222" s="99" t="s">
        <v>855</v>
      </c>
      <c r="B222" s="94">
        <v>756</v>
      </c>
      <c r="C222" s="100" t="s">
        <v>1167</v>
      </c>
      <c r="D222" s="101" t="s">
        <v>856</v>
      </c>
      <c r="E222" s="100"/>
      <c r="F222" s="102">
        <f>F223</f>
        <v>63000</v>
      </c>
    </row>
    <row r="223" spans="1:6" ht="31.5">
      <c r="A223" s="99" t="s">
        <v>48</v>
      </c>
      <c r="B223" s="94">
        <v>756</v>
      </c>
      <c r="C223" s="100" t="s">
        <v>1167</v>
      </c>
      <c r="D223" s="101" t="s">
        <v>856</v>
      </c>
      <c r="E223" s="100" t="s">
        <v>47</v>
      </c>
      <c r="F223" s="102">
        <v>63000</v>
      </c>
    </row>
    <row r="224" spans="1:6" s="98" customFormat="1" ht="15.75">
      <c r="A224" s="93" t="s">
        <v>545</v>
      </c>
      <c r="B224" s="113">
        <v>756</v>
      </c>
      <c r="C224" s="95" t="s">
        <v>71</v>
      </c>
      <c r="D224" s="96"/>
      <c r="E224" s="95"/>
      <c r="F224" s="97">
        <f>F225+F239</f>
        <v>19094200</v>
      </c>
    </row>
    <row r="225" spans="1:6" s="98" customFormat="1" ht="15.75">
      <c r="A225" s="99" t="s">
        <v>1172</v>
      </c>
      <c r="B225" s="94">
        <v>756</v>
      </c>
      <c r="C225" s="100" t="s">
        <v>72</v>
      </c>
      <c r="D225" s="101"/>
      <c r="E225" s="100"/>
      <c r="F225" s="102">
        <f>F226+F232+F236</f>
        <v>16689200</v>
      </c>
    </row>
    <row r="226" spans="1:6" s="98" customFormat="1" ht="31.5">
      <c r="A226" s="99" t="s">
        <v>530</v>
      </c>
      <c r="B226" s="94">
        <v>756</v>
      </c>
      <c r="C226" s="100" t="s">
        <v>72</v>
      </c>
      <c r="D226" s="101" t="s">
        <v>529</v>
      </c>
      <c r="E226" s="100"/>
      <c r="F226" s="102">
        <f>F227+F229</f>
        <v>390200</v>
      </c>
    </row>
    <row r="227" spans="1:6" s="98" customFormat="1" ht="31.5">
      <c r="A227" s="99" t="s">
        <v>336</v>
      </c>
      <c r="B227" s="94">
        <v>756</v>
      </c>
      <c r="C227" s="100" t="s">
        <v>72</v>
      </c>
      <c r="D227" s="101" t="s">
        <v>571</v>
      </c>
      <c r="E227" s="100"/>
      <c r="F227" s="102">
        <f>F228</f>
        <v>290200</v>
      </c>
    </row>
    <row r="228" spans="1:6" s="98" customFormat="1" ht="31.5">
      <c r="A228" s="99" t="s">
        <v>414</v>
      </c>
      <c r="B228" s="94">
        <v>756</v>
      </c>
      <c r="C228" s="100" t="s">
        <v>72</v>
      </c>
      <c r="D228" s="101" t="s">
        <v>571</v>
      </c>
      <c r="E228" s="100" t="s">
        <v>413</v>
      </c>
      <c r="F228" s="102">
        <v>290200</v>
      </c>
    </row>
    <row r="229" spans="1:6" s="98" customFormat="1" ht="31.5">
      <c r="A229" s="99" t="s">
        <v>862</v>
      </c>
      <c r="B229" s="94">
        <v>756</v>
      </c>
      <c r="C229" s="100" t="s">
        <v>72</v>
      </c>
      <c r="D229" s="101" t="s">
        <v>859</v>
      </c>
      <c r="E229" s="100"/>
      <c r="F229" s="102">
        <f>F230</f>
        <v>100000</v>
      </c>
    </row>
    <row r="230" spans="1:6" s="98" customFormat="1" ht="31.5">
      <c r="A230" s="99" t="s">
        <v>863</v>
      </c>
      <c r="B230" s="94">
        <v>756</v>
      </c>
      <c r="C230" s="100" t="s">
        <v>72</v>
      </c>
      <c r="D230" s="101" t="s">
        <v>857</v>
      </c>
      <c r="E230" s="100"/>
      <c r="F230" s="102">
        <f>F231</f>
        <v>100000</v>
      </c>
    </row>
    <row r="231" spans="1:6" s="98" customFormat="1" ht="31.5">
      <c r="A231" s="99" t="s">
        <v>414</v>
      </c>
      <c r="B231" s="94">
        <v>756</v>
      </c>
      <c r="C231" s="100" t="s">
        <v>72</v>
      </c>
      <c r="D231" s="101" t="s">
        <v>857</v>
      </c>
      <c r="E231" s="100" t="s">
        <v>413</v>
      </c>
      <c r="F231" s="102">
        <v>100000</v>
      </c>
    </row>
    <row r="232" spans="1:6" s="50" customFormat="1" ht="31.5">
      <c r="A232" s="99" t="s">
        <v>80</v>
      </c>
      <c r="B232" s="94">
        <v>756</v>
      </c>
      <c r="C232" s="100" t="s">
        <v>72</v>
      </c>
      <c r="D232" s="101" t="s">
        <v>599</v>
      </c>
      <c r="E232" s="100"/>
      <c r="F232" s="102">
        <f>F233</f>
        <v>14708000</v>
      </c>
    </row>
    <row r="233" spans="1:6" s="50" customFormat="1" ht="31.5">
      <c r="A233" s="99" t="s">
        <v>335</v>
      </c>
      <c r="B233" s="94">
        <v>756</v>
      </c>
      <c r="C233" s="100" t="s">
        <v>72</v>
      </c>
      <c r="D233" s="101" t="s">
        <v>334</v>
      </c>
      <c r="E233" s="100"/>
      <c r="F233" s="102">
        <f>F234+F235</f>
        <v>14708000</v>
      </c>
    </row>
    <row r="234" spans="1:6" s="50" customFormat="1" ht="47.25">
      <c r="A234" s="99" t="s">
        <v>1211</v>
      </c>
      <c r="B234" s="94">
        <v>756</v>
      </c>
      <c r="C234" s="100" t="s">
        <v>72</v>
      </c>
      <c r="D234" s="101" t="s">
        <v>334</v>
      </c>
      <c r="E234" s="100" t="s">
        <v>393</v>
      </c>
      <c r="F234" s="102">
        <v>14558000</v>
      </c>
    </row>
    <row r="235" spans="1:6" s="50" customFormat="1" ht="31.5">
      <c r="A235" s="99" t="s">
        <v>414</v>
      </c>
      <c r="B235" s="94">
        <v>756</v>
      </c>
      <c r="C235" s="100" t="s">
        <v>72</v>
      </c>
      <c r="D235" s="101" t="s">
        <v>334</v>
      </c>
      <c r="E235" s="100" t="s">
        <v>413</v>
      </c>
      <c r="F235" s="102">
        <v>150000</v>
      </c>
    </row>
    <row r="236" spans="1:6" s="50" customFormat="1" ht="31.5">
      <c r="A236" s="99" t="s">
        <v>624</v>
      </c>
      <c r="B236" s="94">
        <v>756</v>
      </c>
      <c r="C236" s="100" t="s">
        <v>72</v>
      </c>
      <c r="D236" s="101" t="s">
        <v>570</v>
      </c>
      <c r="E236" s="100"/>
      <c r="F236" s="102">
        <f>F237</f>
        <v>1591000</v>
      </c>
    </row>
    <row r="237" spans="1:6" s="50" customFormat="1" ht="63">
      <c r="A237" s="99" t="s">
        <v>860</v>
      </c>
      <c r="B237" s="94">
        <v>756</v>
      </c>
      <c r="C237" s="100" t="s">
        <v>72</v>
      </c>
      <c r="D237" s="101" t="s">
        <v>861</v>
      </c>
      <c r="E237" s="100"/>
      <c r="F237" s="102">
        <f>F238</f>
        <v>1591000</v>
      </c>
    </row>
    <row r="238" spans="1:6" s="50" customFormat="1" ht="47.25">
      <c r="A238" s="99" t="s">
        <v>1211</v>
      </c>
      <c r="B238" s="94">
        <v>756</v>
      </c>
      <c r="C238" s="100" t="s">
        <v>72</v>
      </c>
      <c r="D238" s="101" t="s">
        <v>861</v>
      </c>
      <c r="E238" s="100" t="s">
        <v>393</v>
      </c>
      <c r="F238" s="102">
        <v>1591000</v>
      </c>
    </row>
    <row r="239" spans="1:6" s="50" customFormat="1" ht="15.75">
      <c r="A239" s="99" t="s">
        <v>547</v>
      </c>
      <c r="B239" s="94">
        <v>756</v>
      </c>
      <c r="C239" s="100" t="s">
        <v>1173</v>
      </c>
      <c r="D239" s="101"/>
      <c r="E239" s="100"/>
      <c r="F239" s="102">
        <f>F240</f>
        <v>2405000</v>
      </c>
    </row>
    <row r="240" spans="1:6" s="50" customFormat="1" ht="63">
      <c r="A240" s="99" t="s">
        <v>453</v>
      </c>
      <c r="B240" s="94">
        <v>756</v>
      </c>
      <c r="C240" s="100" t="s">
        <v>1173</v>
      </c>
      <c r="D240" s="101" t="s">
        <v>598</v>
      </c>
      <c r="E240" s="100"/>
      <c r="F240" s="102">
        <f>F241</f>
        <v>2405000</v>
      </c>
    </row>
    <row r="241" spans="1:6" s="50" customFormat="1" ht="31.5">
      <c r="A241" s="99" t="s">
        <v>594</v>
      </c>
      <c r="B241" s="94">
        <v>756</v>
      </c>
      <c r="C241" s="100" t="s">
        <v>1173</v>
      </c>
      <c r="D241" s="101" t="s">
        <v>446</v>
      </c>
      <c r="E241" s="100"/>
      <c r="F241" s="102">
        <f>F245+F242+F243+F244+F246</f>
        <v>2405000</v>
      </c>
    </row>
    <row r="242" spans="1:6" s="50" customFormat="1" ht="31.5">
      <c r="A242" s="99" t="s">
        <v>373</v>
      </c>
      <c r="B242" s="94">
        <v>756</v>
      </c>
      <c r="C242" s="100" t="s">
        <v>1173</v>
      </c>
      <c r="D242" s="101" t="s">
        <v>446</v>
      </c>
      <c r="E242" s="100" t="s">
        <v>372</v>
      </c>
      <c r="F242" s="102">
        <v>1713983.67</v>
      </c>
    </row>
    <row r="243" spans="1:6" s="50" customFormat="1" ht="31.5">
      <c r="A243" s="99" t="s">
        <v>375</v>
      </c>
      <c r="B243" s="94">
        <v>756</v>
      </c>
      <c r="C243" s="100" t="s">
        <v>1173</v>
      </c>
      <c r="D243" s="101" t="s">
        <v>446</v>
      </c>
      <c r="E243" s="100" t="s">
        <v>1210</v>
      </c>
      <c r="F243" s="102">
        <v>1460.5</v>
      </c>
    </row>
    <row r="244" spans="1:6" s="50" customFormat="1" ht="31.5">
      <c r="A244" s="99" t="s">
        <v>85</v>
      </c>
      <c r="B244" s="94">
        <v>756</v>
      </c>
      <c r="C244" s="100" t="s">
        <v>1173</v>
      </c>
      <c r="D244" s="101" t="s">
        <v>446</v>
      </c>
      <c r="E244" s="100" t="s">
        <v>376</v>
      </c>
      <c r="F244" s="102">
        <v>237755</v>
      </c>
    </row>
    <row r="245" spans="1:6" s="50" customFormat="1" ht="31.5">
      <c r="A245" s="99" t="s">
        <v>490</v>
      </c>
      <c r="B245" s="94">
        <v>756</v>
      </c>
      <c r="C245" s="100" t="s">
        <v>1173</v>
      </c>
      <c r="D245" s="101" t="s">
        <v>446</v>
      </c>
      <c r="E245" s="100" t="s">
        <v>377</v>
      </c>
      <c r="F245" s="102">
        <v>451149.83</v>
      </c>
    </row>
    <row r="246" spans="1:6" s="50" customFormat="1" ht="31.5">
      <c r="A246" s="99" t="s">
        <v>491</v>
      </c>
      <c r="B246" s="94">
        <v>756</v>
      </c>
      <c r="C246" s="100" t="s">
        <v>1173</v>
      </c>
      <c r="D246" s="101" t="s">
        <v>446</v>
      </c>
      <c r="E246" s="100" t="s">
        <v>489</v>
      </c>
      <c r="F246" s="102">
        <v>651</v>
      </c>
    </row>
    <row r="247" spans="1:6" s="50" customFormat="1" ht="15.75">
      <c r="A247" s="93" t="s">
        <v>552</v>
      </c>
      <c r="B247" s="94">
        <v>756</v>
      </c>
      <c r="C247" s="95" t="s">
        <v>1186</v>
      </c>
      <c r="D247" s="101"/>
      <c r="E247" s="100"/>
      <c r="F247" s="97">
        <f>F248</f>
        <v>17160200</v>
      </c>
    </row>
    <row r="248" spans="1:6" s="107" customFormat="1" ht="15.75">
      <c r="A248" s="99" t="s">
        <v>554</v>
      </c>
      <c r="B248" s="94">
        <v>756</v>
      </c>
      <c r="C248" s="100" t="s">
        <v>553</v>
      </c>
      <c r="D248" s="96"/>
      <c r="E248" s="95"/>
      <c r="F248" s="102">
        <f>F249+F253</f>
        <v>17160200</v>
      </c>
    </row>
    <row r="249" spans="1:6" ht="31.5">
      <c r="A249" s="99" t="s">
        <v>520</v>
      </c>
      <c r="B249" s="94">
        <v>756</v>
      </c>
      <c r="C249" s="100" t="s">
        <v>553</v>
      </c>
      <c r="D249" s="101" t="s">
        <v>1228</v>
      </c>
      <c r="E249" s="100"/>
      <c r="F249" s="102">
        <f>F250</f>
        <v>15260200</v>
      </c>
    </row>
    <row r="250" spans="1:6" ht="31.5">
      <c r="A250" s="99" t="s">
        <v>335</v>
      </c>
      <c r="B250" s="94">
        <v>756</v>
      </c>
      <c r="C250" s="100" t="s">
        <v>553</v>
      </c>
      <c r="D250" s="101" t="s">
        <v>521</v>
      </c>
      <c r="E250" s="100"/>
      <c r="F250" s="102">
        <f>F251+F252</f>
        <v>15260200</v>
      </c>
    </row>
    <row r="251" spans="1:6" ht="47.25">
      <c r="A251" s="99" t="s">
        <v>1211</v>
      </c>
      <c r="B251" s="94">
        <v>756</v>
      </c>
      <c r="C251" s="100" t="s">
        <v>553</v>
      </c>
      <c r="D251" s="101" t="s">
        <v>521</v>
      </c>
      <c r="E251" s="111" t="s">
        <v>393</v>
      </c>
      <c r="F251" s="102">
        <v>13877000</v>
      </c>
    </row>
    <row r="252" spans="1:6" ht="31.5">
      <c r="A252" s="99" t="s">
        <v>414</v>
      </c>
      <c r="B252" s="94">
        <v>756</v>
      </c>
      <c r="C252" s="100" t="s">
        <v>553</v>
      </c>
      <c r="D252" s="101" t="s">
        <v>521</v>
      </c>
      <c r="E252" s="111" t="s">
        <v>413</v>
      </c>
      <c r="F252" s="102">
        <v>1383200</v>
      </c>
    </row>
    <row r="253" spans="1:6" s="107" customFormat="1" ht="31.5">
      <c r="A253" s="99" t="s">
        <v>1176</v>
      </c>
      <c r="B253" s="94">
        <v>756</v>
      </c>
      <c r="C253" s="100" t="s">
        <v>553</v>
      </c>
      <c r="D253" s="101" t="s">
        <v>611</v>
      </c>
      <c r="E253" s="100"/>
      <c r="F253" s="102">
        <f>F254</f>
        <v>1900000</v>
      </c>
    </row>
    <row r="254" spans="1:6" s="107" customFormat="1" ht="31.5">
      <c r="A254" s="99" t="s">
        <v>96</v>
      </c>
      <c r="B254" s="94">
        <v>756</v>
      </c>
      <c r="C254" s="100" t="s">
        <v>553</v>
      </c>
      <c r="D254" s="101" t="s">
        <v>449</v>
      </c>
      <c r="E254" s="100"/>
      <c r="F254" s="102">
        <f>F255</f>
        <v>1900000</v>
      </c>
    </row>
    <row r="255" spans="1:6" ht="31.5">
      <c r="A255" s="99" t="s">
        <v>490</v>
      </c>
      <c r="B255" s="94">
        <v>756</v>
      </c>
      <c r="C255" s="100" t="s">
        <v>553</v>
      </c>
      <c r="D255" s="101" t="s">
        <v>449</v>
      </c>
      <c r="E255" s="111" t="s">
        <v>377</v>
      </c>
      <c r="F255" s="102">
        <v>1900000</v>
      </c>
    </row>
    <row r="256" spans="1:6" s="125" customFormat="1" ht="47.25">
      <c r="A256" s="114" t="s">
        <v>403</v>
      </c>
      <c r="B256" s="115">
        <v>771</v>
      </c>
      <c r="C256" s="116"/>
      <c r="D256" s="117"/>
      <c r="E256" s="124"/>
      <c r="F256" s="118">
        <f>F258</f>
        <v>2241000</v>
      </c>
    </row>
    <row r="257" spans="1:6" s="128" customFormat="1" ht="31.5">
      <c r="A257" s="93" t="s">
        <v>1158</v>
      </c>
      <c r="B257" s="113">
        <v>771</v>
      </c>
      <c r="C257" s="95" t="s">
        <v>1159</v>
      </c>
      <c r="D257" s="126"/>
      <c r="E257" s="127"/>
      <c r="F257" s="97">
        <f>F258</f>
        <v>2241000</v>
      </c>
    </row>
    <row r="258" spans="1:6" ht="31.5">
      <c r="A258" s="99" t="s">
        <v>1251</v>
      </c>
      <c r="B258" s="94">
        <v>771</v>
      </c>
      <c r="C258" s="100" t="s">
        <v>456</v>
      </c>
      <c r="D258" s="101"/>
      <c r="E258" s="100"/>
      <c r="F258" s="102">
        <f>F260</f>
        <v>2241000</v>
      </c>
    </row>
    <row r="259" spans="1:6" ht="31.5">
      <c r="A259" s="99" t="s">
        <v>527</v>
      </c>
      <c r="B259" s="94">
        <v>771</v>
      </c>
      <c r="C259" s="100" t="s">
        <v>456</v>
      </c>
      <c r="D259" s="101" t="s">
        <v>526</v>
      </c>
      <c r="E259" s="100"/>
      <c r="F259" s="102"/>
    </row>
    <row r="260" spans="1:6" ht="31.5">
      <c r="A260" s="99" t="s">
        <v>335</v>
      </c>
      <c r="B260" s="94">
        <v>771</v>
      </c>
      <c r="C260" s="100" t="s">
        <v>456</v>
      </c>
      <c r="D260" s="101" t="s">
        <v>528</v>
      </c>
      <c r="E260" s="100"/>
      <c r="F260" s="102">
        <f>F261</f>
        <v>2241000</v>
      </c>
    </row>
    <row r="261" spans="1:6" ht="31.5">
      <c r="A261" s="99" t="s">
        <v>1252</v>
      </c>
      <c r="B261" s="94">
        <v>771</v>
      </c>
      <c r="C261" s="100" t="s">
        <v>456</v>
      </c>
      <c r="D261" s="101" t="s">
        <v>528</v>
      </c>
      <c r="E261" s="100"/>
      <c r="F261" s="102">
        <f>F265+F262+F263+F264+F266+F267</f>
        <v>2241000</v>
      </c>
    </row>
    <row r="262" spans="1:6" ht="31.5">
      <c r="A262" s="99" t="s">
        <v>373</v>
      </c>
      <c r="B262" s="94">
        <v>771</v>
      </c>
      <c r="C262" s="100" t="s">
        <v>456</v>
      </c>
      <c r="D262" s="101" t="s">
        <v>528</v>
      </c>
      <c r="E262" s="100" t="s">
        <v>372</v>
      </c>
      <c r="F262" s="102">
        <v>1483000</v>
      </c>
    </row>
    <row r="263" spans="1:6" ht="31.5">
      <c r="A263" s="99" t="s">
        <v>375</v>
      </c>
      <c r="B263" s="94">
        <v>771</v>
      </c>
      <c r="C263" s="100" t="s">
        <v>456</v>
      </c>
      <c r="D263" s="101" t="s">
        <v>528</v>
      </c>
      <c r="E263" s="100" t="s">
        <v>1210</v>
      </c>
      <c r="F263" s="102">
        <v>1200</v>
      </c>
    </row>
    <row r="264" spans="1:6" ht="31.5">
      <c r="A264" s="99" t="s">
        <v>85</v>
      </c>
      <c r="B264" s="94">
        <v>771</v>
      </c>
      <c r="C264" s="100" t="s">
        <v>456</v>
      </c>
      <c r="D264" s="101" t="s">
        <v>528</v>
      </c>
      <c r="E264" s="100" t="s">
        <v>376</v>
      </c>
      <c r="F264" s="102">
        <v>270612.16</v>
      </c>
    </row>
    <row r="265" spans="1:6" ht="31.5">
      <c r="A265" s="99" t="s">
        <v>490</v>
      </c>
      <c r="B265" s="94">
        <v>771</v>
      </c>
      <c r="C265" s="100" t="s">
        <v>456</v>
      </c>
      <c r="D265" s="101" t="s">
        <v>528</v>
      </c>
      <c r="E265" s="100" t="s">
        <v>377</v>
      </c>
      <c r="F265" s="102">
        <v>479819.32</v>
      </c>
    </row>
    <row r="266" spans="1:6" ht="31.5">
      <c r="A266" s="99" t="s">
        <v>491</v>
      </c>
      <c r="B266" s="94">
        <v>771</v>
      </c>
      <c r="C266" s="100" t="s">
        <v>456</v>
      </c>
      <c r="D266" s="101" t="s">
        <v>528</v>
      </c>
      <c r="E266" s="100" t="s">
        <v>489</v>
      </c>
      <c r="F266" s="102">
        <v>5800</v>
      </c>
    </row>
    <row r="267" spans="1:6" ht="31.5">
      <c r="A267" s="119" t="s">
        <v>86</v>
      </c>
      <c r="B267" s="94">
        <v>771</v>
      </c>
      <c r="C267" s="121" t="s">
        <v>456</v>
      </c>
      <c r="D267" s="122" t="s">
        <v>528</v>
      </c>
      <c r="E267" s="121" t="s">
        <v>378</v>
      </c>
      <c r="F267" s="58">
        <v>568.52</v>
      </c>
    </row>
    <row r="268" spans="1:6" s="92" customFormat="1" ht="47.25">
      <c r="A268" s="114" t="s">
        <v>639</v>
      </c>
      <c r="B268" s="115">
        <v>775</v>
      </c>
      <c r="C268" s="123"/>
      <c r="D268" s="115"/>
      <c r="E268" s="123"/>
      <c r="F268" s="118">
        <f>F278+F380+F269+F405</f>
        <v>863443269.1099999</v>
      </c>
    </row>
    <row r="269" spans="1:6" s="92" customFormat="1" ht="15.75">
      <c r="A269" s="93" t="s">
        <v>1155</v>
      </c>
      <c r="B269" s="113">
        <v>775</v>
      </c>
      <c r="C269" s="95" t="s">
        <v>67</v>
      </c>
      <c r="D269" s="96"/>
      <c r="E269" s="95"/>
      <c r="F269" s="97">
        <f>F270</f>
        <v>4141438.3000000003</v>
      </c>
    </row>
    <row r="270" spans="1:6" s="92" customFormat="1" ht="47.25">
      <c r="A270" s="99" t="s">
        <v>442</v>
      </c>
      <c r="B270" s="94">
        <v>775</v>
      </c>
      <c r="C270" s="100" t="s">
        <v>1156</v>
      </c>
      <c r="D270" s="101"/>
      <c r="E270" s="100"/>
      <c r="F270" s="102">
        <f>F272</f>
        <v>4141438.3000000003</v>
      </c>
    </row>
    <row r="271" spans="1:6" s="92" customFormat="1" ht="47.25">
      <c r="A271" s="99" t="s">
        <v>591</v>
      </c>
      <c r="B271" s="94">
        <v>775</v>
      </c>
      <c r="C271" s="100" t="s">
        <v>1156</v>
      </c>
      <c r="D271" s="101" t="s">
        <v>590</v>
      </c>
      <c r="E271" s="100"/>
      <c r="F271" s="102">
        <f>F272</f>
        <v>4141438.3000000003</v>
      </c>
    </row>
    <row r="272" spans="1:6" s="92" customFormat="1" ht="31.5">
      <c r="A272" s="99" t="s">
        <v>1157</v>
      </c>
      <c r="B272" s="94">
        <v>775</v>
      </c>
      <c r="C272" s="100" t="s">
        <v>1156</v>
      </c>
      <c r="D272" s="101" t="s">
        <v>443</v>
      </c>
      <c r="E272" s="100"/>
      <c r="F272" s="102">
        <f>F273+F275+F277+F274+F276</f>
        <v>4141438.3000000003</v>
      </c>
    </row>
    <row r="273" spans="1:6" s="92" customFormat="1" ht="31.5">
      <c r="A273" s="99" t="s">
        <v>373</v>
      </c>
      <c r="B273" s="94">
        <v>775</v>
      </c>
      <c r="C273" s="100" t="s">
        <v>1156</v>
      </c>
      <c r="D273" s="101" t="s">
        <v>443</v>
      </c>
      <c r="E273" s="100" t="s">
        <v>381</v>
      </c>
      <c r="F273" s="102">
        <v>2855668.26</v>
      </c>
    </row>
    <row r="274" spans="1:6" s="92" customFormat="1" ht="31.5">
      <c r="A274" s="99" t="s">
        <v>85</v>
      </c>
      <c r="B274" s="94">
        <v>775</v>
      </c>
      <c r="C274" s="100" t="s">
        <v>1156</v>
      </c>
      <c r="D274" s="101" t="s">
        <v>443</v>
      </c>
      <c r="E274" s="100" t="s">
        <v>376</v>
      </c>
      <c r="F274" s="102">
        <v>156987.91</v>
      </c>
    </row>
    <row r="275" spans="1:6" s="92" customFormat="1" ht="31.5">
      <c r="A275" s="99" t="s">
        <v>490</v>
      </c>
      <c r="B275" s="94">
        <v>775</v>
      </c>
      <c r="C275" s="100" t="s">
        <v>1156</v>
      </c>
      <c r="D275" s="101" t="s">
        <v>443</v>
      </c>
      <c r="E275" s="100" t="s">
        <v>377</v>
      </c>
      <c r="F275" s="102">
        <v>1023120.45</v>
      </c>
    </row>
    <row r="276" spans="1:6" s="92" customFormat="1" ht="31.5">
      <c r="A276" s="99" t="s">
        <v>491</v>
      </c>
      <c r="B276" s="94">
        <v>775</v>
      </c>
      <c r="C276" s="100" t="s">
        <v>1156</v>
      </c>
      <c r="D276" s="101" t="s">
        <v>443</v>
      </c>
      <c r="E276" s="100" t="s">
        <v>489</v>
      </c>
      <c r="F276" s="102">
        <v>99881.58</v>
      </c>
    </row>
    <row r="277" spans="1:6" s="92" customFormat="1" ht="31.5">
      <c r="A277" s="99" t="s">
        <v>86</v>
      </c>
      <c r="B277" s="94">
        <v>775</v>
      </c>
      <c r="C277" s="100" t="s">
        <v>1156</v>
      </c>
      <c r="D277" s="101" t="s">
        <v>443</v>
      </c>
      <c r="E277" s="100" t="s">
        <v>378</v>
      </c>
      <c r="F277" s="102">
        <v>5780.1</v>
      </c>
    </row>
    <row r="278" spans="1:6" s="98" customFormat="1" ht="15.75">
      <c r="A278" s="93" t="s">
        <v>564</v>
      </c>
      <c r="B278" s="94">
        <v>775</v>
      </c>
      <c r="C278" s="95" t="s">
        <v>68</v>
      </c>
      <c r="D278" s="96"/>
      <c r="E278" s="95"/>
      <c r="F278" s="97">
        <f>F279+F307+F362+F351+F347</f>
        <v>815509974.7199999</v>
      </c>
    </row>
    <row r="279" spans="1:6" s="50" customFormat="1" ht="15.75">
      <c r="A279" s="99" t="s">
        <v>73</v>
      </c>
      <c r="B279" s="94">
        <v>775</v>
      </c>
      <c r="C279" s="100" t="s">
        <v>69</v>
      </c>
      <c r="D279" s="101"/>
      <c r="E279" s="100"/>
      <c r="F279" s="102">
        <f>F283+F292+F280+F300</f>
        <v>272137314.29</v>
      </c>
    </row>
    <row r="280" spans="1:6" s="50" customFormat="1" ht="31.5">
      <c r="A280" s="99" t="s">
        <v>686</v>
      </c>
      <c r="B280" s="94">
        <v>775</v>
      </c>
      <c r="C280" s="100" t="s">
        <v>69</v>
      </c>
      <c r="D280" s="101" t="s">
        <v>684</v>
      </c>
      <c r="E280" s="100"/>
      <c r="F280" s="102">
        <f>F281</f>
        <v>2206277</v>
      </c>
    </row>
    <row r="281" spans="1:6" s="50" customFormat="1" ht="31.5">
      <c r="A281" s="99" t="s">
        <v>833</v>
      </c>
      <c r="B281" s="94">
        <v>775</v>
      </c>
      <c r="C281" s="100" t="s">
        <v>69</v>
      </c>
      <c r="D281" s="101" t="s">
        <v>831</v>
      </c>
      <c r="E281" s="100"/>
      <c r="F281" s="102">
        <f>F282</f>
        <v>2206277</v>
      </c>
    </row>
    <row r="282" spans="1:6" s="50" customFormat="1" ht="31.5">
      <c r="A282" s="99" t="s">
        <v>48</v>
      </c>
      <c r="B282" s="94">
        <v>775</v>
      </c>
      <c r="C282" s="100" t="s">
        <v>69</v>
      </c>
      <c r="D282" s="101" t="s">
        <v>831</v>
      </c>
      <c r="E282" s="100" t="s">
        <v>47</v>
      </c>
      <c r="F282" s="102">
        <v>2206277</v>
      </c>
    </row>
    <row r="283" spans="1:6" s="50" customFormat="1" ht="31.5">
      <c r="A283" s="99" t="s">
        <v>81</v>
      </c>
      <c r="B283" s="94">
        <v>775</v>
      </c>
      <c r="C283" s="100" t="s">
        <v>69</v>
      </c>
      <c r="D283" s="101" t="s">
        <v>625</v>
      </c>
      <c r="E283" s="100"/>
      <c r="F283" s="102">
        <f>F284</f>
        <v>185330437.29000002</v>
      </c>
    </row>
    <row r="284" spans="1:6" s="50" customFormat="1" ht="31.5">
      <c r="A284" s="99" t="s">
        <v>335</v>
      </c>
      <c r="B284" s="94">
        <v>775</v>
      </c>
      <c r="C284" s="100" t="s">
        <v>69</v>
      </c>
      <c r="D284" s="101" t="s">
        <v>445</v>
      </c>
      <c r="E284" s="100"/>
      <c r="F284" s="102">
        <f>F290+F288+F291+F287+F289+F285+F286</f>
        <v>185330437.29000002</v>
      </c>
    </row>
    <row r="285" spans="1:6" s="50" customFormat="1" ht="31.5">
      <c r="A285" s="99" t="s">
        <v>87</v>
      </c>
      <c r="B285" s="94">
        <v>775</v>
      </c>
      <c r="C285" s="100" t="s">
        <v>69</v>
      </c>
      <c r="D285" s="101" t="s">
        <v>445</v>
      </c>
      <c r="E285" s="100" t="s">
        <v>380</v>
      </c>
      <c r="F285" s="102">
        <v>7655725.02</v>
      </c>
    </row>
    <row r="286" spans="1:6" s="50" customFormat="1" ht="31.5">
      <c r="A286" s="99" t="s">
        <v>490</v>
      </c>
      <c r="B286" s="94">
        <v>775</v>
      </c>
      <c r="C286" s="100" t="s">
        <v>69</v>
      </c>
      <c r="D286" s="101" t="s">
        <v>445</v>
      </c>
      <c r="E286" s="100" t="s">
        <v>377</v>
      </c>
      <c r="F286" s="102">
        <v>395000</v>
      </c>
    </row>
    <row r="287" spans="1:6" s="50" customFormat="1" ht="31.5">
      <c r="A287" s="99" t="s">
        <v>35</v>
      </c>
      <c r="B287" s="94">
        <v>775</v>
      </c>
      <c r="C287" s="111" t="s">
        <v>69</v>
      </c>
      <c r="D287" s="112" t="s">
        <v>445</v>
      </c>
      <c r="E287" s="100" t="s">
        <v>36</v>
      </c>
      <c r="F287" s="102">
        <v>429000</v>
      </c>
    </row>
    <row r="288" spans="1:6" s="50" customFormat="1" ht="47.25">
      <c r="A288" s="99" t="s">
        <v>1212</v>
      </c>
      <c r="B288" s="94">
        <v>775</v>
      </c>
      <c r="C288" s="100" t="s">
        <v>69</v>
      </c>
      <c r="D288" s="101" t="s">
        <v>445</v>
      </c>
      <c r="E288" s="100" t="s">
        <v>392</v>
      </c>
      <c r="F288" s="102">
        <v>27615303.06</v>
      </c>
    </row>
    <row r="289" spans="1:6" s="50" customFormat="1" ht="31.5">
      <c r="A289" s="99" t="s">
        <v>48</v>
      </c>
      <c r="B289" s="94">
        <v>775</v>
      </c>
      <c r="C289" s="100" t="s">
        <v>69</v>
      </c>
      <c r="D289" s="101" t="s">
        <v>445</v>
      </c>
      <c r="E289" s="100" t="s">
        <v>47</v>
      </c>
      <c r="F289" s="102">
        <v>5363013.3</v>
      </c>
    </row>
    <row r="290" spans="1:6" s="50" customFormat="1" ht="47.25">
      <c r="A290" s="99" t="s">
        <v>1211</v>
      </c>
      <c r="B290" s="94">
        <v>775</v>
      </c>
      <c r="C290" s="100" t="s">
        <v>69</v>
      </c>
      <c r="D290" s="101" t="s">
        <v>445</v>
      </c>
      <c r="E290" s="100" t="s">
        <v>393</v>
      </c>
      <c r="F290" s="102">
        <v>135484620.93</v>
      </c>
    </row>
    <row r="291" spans="1:6" s="50" customFormat="1" ht="31.5">
      <c r="A291" s="99" t="s">
        <v>414</v>
      </c>
      <c r="B291" s="94">
        <v>775</v>
      </c>
      <c r="C291" s="100" t="s">
        <v>69</v>
      </c>
      <c r="D291" s="101" t="s">
        <v>445</v>
      </c>
      <c r="E291" s="100" t="s">
        <v>413</v>
      </c>
      <c r="F291" s="102">
        <v>8387774.98</v>
      </c>
    </row>
    <row r="292" spans="1:6" s="50" customFormat="1" ht="31.5">
      <c r="A292" s="99" t="s">
        <v>597</v>
      </c>
      <c r="B292" s="94">
        <v>775</v>
      </c>
      <c r="C292" s="100" t="s">
        <v>69</v>
      </c>
      <c r="D292" s="101" t="s">
        <v>596</v>
      </c>
      <c r="E292" s="100"/>
      <c r="F292" s="102">
        <f>F295+F297+F293</f>
        <v>42140600</v>
      </c>
    </row>
    <row r="293" spans="1:6" s="50" customFormat="1" ht="31.5">
      <c r="A293" s="99" t="s">
        <v>350</v>
      </c>
      <c r="B293" s="94">
        <v>775</v>
      </c>
      <c r="C293" s="100" t="s">
        <v>69</v>
      </c>
      <c r="D293" s="101" t="s">
        <v>349</v>
      </c>
      <c r="E293" s="100"/>
      <c r="F293" s="102">
        <f>F294</f>
        <v>2532000</v>
      </c>
    </row>
    <row r="294" spans="1:6" s="50" customFormat="1" ht="31.5">
      <c r="A294" s="99" t="s">
        <v>414</v>
      </c>
      <c r="B294" s="94">
        <v>775</v>
      </c>
      <c r="C294" s="100" t="s">
        <v>69</v>
      </c>
      <c r="D294" s="101" t="s">
        <v>349</v>
      </c>
      <c r="E294" s="100" t="s">
        <v>413</v>
      </c>
      <c r="F294" s="102">
        <v>2532000</v>
      </c>
    </row>
    <row r="295" spans="1:6" s="50" customFormat="1" ht="31.5">
      <c r="A295" s="99" t="s">
        <v>834</v>
      </c>
      <c r="B295" s="94">
        <v>775</v>
      </c>
      <c r="C295" s="100" t="s">
        <v>69</v>
      </c>
      <c r="D295" s="101" t="s">
        <v>832</v>
      </c>
      <c r="E295" s="100"/>
      <c r="F295" s="102">
        <f>F296</f>
        <v>19000000</v>
      </c>
    </row>
    <row r="296" spans="1:6" s="50" customFormat="1" ht="31.5">
      <c r="A296" s="99" t="s">
        <v>414</v>
      </c>
      <c r="B296" s="94">
        <v>775</v>
      </c>
      <c r="C296" s="100" t="s">
        <v>69</v>
      </c>
      <c r="D296" s="101" t="s">
        <v>832</v>
      </c>
      <c r="E296" s="100" t="s">
        <v>413</v>
      </c>
      <c r="F296" s="102">
        <v>19000000</v>
      </c>
    </row>
    <row r="297" spans="1:6" s="50" customFormat="1" ht="63">
      <c r="A297" s="99" t="s">
        <v>460</v>
      </c>
      <c r="B297" s="94">
        <v>775</v>
      </c>
      <c r="C297" s="100" t="s">
        <v>69</v>
      </c>
      <c r="D297" s="101" t="s">
        <v>459</v>
      </c>
      <c r="E297" s="100"/>
      <c r="F297" s="102">
        <f>F298+F299</f>
        <v>20608600</v>
      </c>
    </row>
    <row r="298" spans="1:6" s="50" customFormat="1" ht="47.25">
      <c r="A298" s="99" t="s">
        <v>1212</v>
      </c>
      <c r="B298" s="94">
        <v>775</v>
      </c>
      <c r="C298" s="100" t="s">
        <v>69</v>
      </c>
      <c r="D298" s="101" t="s">
        <v>459</v>
      </c>
      <c r="E298" s="100" t="s">
        <v>392</v>
      </c>
      <c r="F298" s="102">
        <v>4091942.92</v>
      </c>
    </row>
    <row r="299" spans="1:6" s="50" customFormat="1" ht="47.25">
      <c r="A299" s="99" t="s">
        <v>1211</v>
      </c>
      <c r="B299" s="94">
        <v>775</v>
      </c>
      <c r="C299" s="100" t="s">
        <v>69</v>
      </c>
      <c r="D299" s="101" t="s">
        <v>459</v>
      </c>
      <c r="E299" s="100" t="s">
        <v>393</v>
      </c>
      <c r="F299" s="102">
        <v>16516657.08</v>
      </c>
    </row>
    <row r="300" spans="1:6" s="50" customFormat="1" ht="31.5">
      <c r="A300" s="99" t="s">
        <v>624</v>
      </c>
      <c r="B300" s="94">
        <v>775</v>
      </c>
      <c r="C300" s="100" t="s">
        <v>69</v>
      </c>
      <c r="D300" s="101" t="s">
        <v>570</v>
      </c>
      <c r="E300" s="100"/>
      <c r="F300" s="102">
        <f>F301+F304</f>
        <v>42460000</v>
      </c>
    </row>
    <row r="301" spans="1:6" s="50" customFormat="1" ht="78.75">
      <c r="A301" s="99" t="s">
        <v>837</v>
      </c>
      <c r="B301" s="94">
        <v>775</v>
      </c>
      <c r="C301" s="100" t="s">
        <v>69</v>
      </c>
      <c r="D301" s="101" t="s">
        <v>835</v>
      </c>
      <c r="E301" s="100"/>
      <c r="F301" s="102">
        <f>F303+F302</f>
        <v>24260000</v>
      </c>
    </row>
    <row r="302" spans="1:6" s="50" customFormat="1" ht="47.25">
      <c r="A302" s="99" t="s">
        <v>1212</v>
      </c>
      <c r="B302" s="94">
        <v>775</v>
      </c>
      <c r="C302" s="100" t="s">
        <v>69</v>
      </c>
      <c r="D302" s="101" t="s">
        <v>835</v>
      </c>
      <c r="E302" s="100" t="s">
        <v>392</v>
      </c>
      <c r="F302" s="102">
        <v>5467500</v>
      </c>
    </row>
    <row r="303" spans="1:6" s="50" customFormat="1" ht="47.25">
      <c r="A303" s="99" t="s">
        <v>1211</v>
      </c>
      <c r="B303" s="94">
        <v>775</v>
      </c>
      <c r="C303" s="100" t="s">
        <v>69</v>
      </c>
      <c r="D303" s="101" t="s">
        <v>835</v>
      </c>
      <c r="E303" s="100" t="s">
        <v>393</v>
      </c>
      <c r="F303" s="102">
        <v>18792500</v>
      </c>
    </row>
    <row r="304" spans="1:6" s="50" customFormat="1" ht="47.25">
      <c r="A304" s="99" t="s">
        <v>838</v>
      </c>
      <c r="B304" s="94">
        <v>775</v>
      </c>
      <c r="C304" s="100" t="s">
        <v>69</v>
      </c>
      <c r="D304" s="101" t="s">
        <v>836</v>
      </c>
      <c r="E304" s="100"/>
      <c r="F304" s="102">
        <f>F306+F305</f>
        <v>18200000</v>
      </c>
    </row>
    <row r="305" spans="1:6" s="50" customFormat="1" ht="47.25">
      <c r="A305" s="99" t="s">
        <v>348</v>
      </c>
      <c r="B305" s="94">
        <v>775</v>
      </c>
      <c r="C305" s="100" t="s">
        <v>69</v>
      </c>
      <c r="D305" s="101" t="s">
        <v>836</v>
      </c>
      <c r="E305" s="100" t="s">
        <v>392</v>
      </c>
      <c r="F305" s="102">
        <v>15666000</v>
      </c>
    </row>
    <row r="306" spans="1:6" s="50" customFormat="1" ht="47.25">
      <c r="A306" s="99" t="s">
        <v>1211</v>
      </c>
      <c r="B306" s="94">
        <v>775</v>
      </c>
      <c r="C306" s="100" t="s">
        <v>69</v>
      </c>
      <c r="D306" s="101" t="s">
        <v>836</v>
      </c>
      <c r="E306" s="100" t="s">
        <v>393</v>
      </c>
      <c r="F306" s="102">
        <v>2534000</v>
      </c>
    </row>
    <row r="307" spans="1:6" s="50" customFormat="1" ht="15.75">
      <c r="A307" s="99" t="s">
        <v>74</v>
      </c>
      <c r="B307" s="94">
        <v>775</v>
      </c>
      <c r="C307" s="100" t="s">
        <v>1166</v>
      </c>
      <c r="D307" s="101"/>
      <c r="E307" s="100"/>
      <c r="F307" s="102">
        <f>F309+F314+F318+F322+F339+F342</f>
        <v>497796229.62999994</v>
      </c>
    </row>
    <row r="308" spans="1:6" s="50" customFormat="1" ht="31.5">
      <c r="A308" s="99" t="s">
        <v>82</v>
      </c>
      <c r="B308" s="94">
        <v>775</v>
      </c>
      <c r="C308" s="100" t="s">
        <v>1166</v>
      </c>
      <c r="D308" s="101" t="s">
        <v>626</v>
      </c>
      <c r="E308" s="100"/>
      <c r="F308" s="102">
        <f>F309</f>
        <v>404036376.14</v>
      </c>
    </row>
    <row r="309" spans="1:6" s="50" customFormat="1" ht="31.5">
      <c r="A309" s="99" t="s">
        <v>335</v>
      </c>
      <c r="B309" s="94">
        <v>775</v>
      </c>
      <c r="C309" s="100" t="s">
        <v>1166</v>
      </c>
      <c r="D309" s="101" t="s">
        <v>627</v>
      </c>
      <c r="E309" s="100"/>
      <c r="F309" s="102">
        <f>F310</f>
        <v>404036376.14</v>
      </c>
    </row>
    <row r="310" spans="1:6" s="50" customFormat="1" ht="31.5">
      <c r="A310" s="99" t="s">
        <v>519</v>
      </c>
      <c r="B310" s="94">
        <v>775</v>
      </c>
      <c r="C310" s="100" t="s">
        <v>1166</v>
      </c>
      <c r="D310" s="101" t="s">
        <v>1160</v>
      </c>
      <c r="E310" s="100"/>
      <c r="F310" s="102">
        <f>F311+F312</f>
        <v>404036376.14</v>
      </c>
    </row>
    <row r="311" spans="1:6" s="50" customFormat="1" ht="47.25">
      <c r="A311" s="99" t="s">
        <v>1212</v>
      </c>
      <c r="B311" s="94">
        <v>775</v>
      </c>
      <c r="C311" s="100" t="s">
        <v>1166</v>
      </c>
      <c r="D311" s="101" t="s">
        <v>1160</v>
      </c>
      <c r="E311" s="100" t="s">
        <v>392</v>
      </c>
      <c r="F311" s="102">
        <v>391653459</v>
      </c>
    </row>
    <row r="312" spans="1:6" s="50" customFormat="1" ht="31.5">
      <c r="A312" s="99" t="s">
        <v>48</v>
      </c>
      <c r="B312" s="94">
        <v>775</v>
      </c>
      <c r="C312" s="100" t="s">
        <v>1166</v>
      </c>
      <c r="D312" s="101" t="s">
        <v>1160</v>
      </c>
      <c r="E312" s="100" t="s">
        <v>47</v>
      </c>
      <c r="F312" s="102">
        <v>12382917.14</v>
      </c>
    </row>
    <row r="313" spans="1:6" s="50" customFormat="1" ht="31.5">
      <c r="A313" s="99" t="s">
        <v>561</v>
      </c>
      <c r="B313" s="94">
        <v>775</v>
      </c>
      <c r="C313" s="100" t="s">
        <v>1166</v>
      </c>
      <c r="D313" s="101" t="s">
        <v>592</v>
      </c>
      <c r="E313" s="100"/>
      <c r="F313" s="102">
        <f>F314</f>
        <v>22930739.15</v>
      </c>
    </row>
    <row r="314" spans="1:6" s="50" customFormat="1" ht="31.5">
      <c r="A314" s="99" t="s">
        <v>335</v>
      </c>
      <c r="B314" s="94">
        <v>775</v>
      </c>
      <c r="C314" s="100" t="s">
        <v>1166</v>
      </c>
      <c r="D314" s="101" t="s">
        <v>593</v>
      </c>
      <c r="E314" s="100"/>
      <c r="F314" s="102">
        <f>F316+F317</f>
        <v>22930739.15</v>
      </c>
    </row>
    <row r="315" spans="1:6" s="50" customFormat="1" ht="31.5">
      <c r="A315" s="99" t="s">
        <v>518</v>
      </c>
      <c r="B315" s="94">
        <v>775</v>
      </c>
      <c r="C315" s="100" t="s">
        <v>1166</v>
      </c>
      <c r="D315" s="101" t="s">
        <v>448</v>
      </c>
      <c r="E315" s="100"/>
      <c r="F315" s="102">
        <f>F316+F317</f>
        <v>22930739.15</v>
      </c>
    </row>
    <row r="316" spans="1:6" s="50" customFormat="1" ht="47.25">
      <c r="A316" s="99" t="s">
        <v>1212</v>
      </c>
      <c r="B316" s="94">
        <v>775</v>
      </c>
      <c r="C316" s="100" t="s">
        <v>1166</v>
      </c>
      <c r="D316" s="101" t="s">
        <v>448</v>
      </c>
      <c r="E316" s="100" t="s">
        <v>392</v>
      </c>
      <c r="F316" s="102">
        <v>10663541</v>
      </c>
    </row>
    <row r="317" spans="1:6" s="50" customFormat="1" ht="31.5">
      <c r="A317" s="99" t="s">
        <v>48</v>
      </c>
      <c r="B317" s="94">
        <v>775</v>
      </c>
      <c r="C317" s="100" t="s">
        <v>1166</v>
      </c>
      <c r="D317" s="101" t="s">
        <v>448</v>
      </c>
      <c r="E317" s="100" t="s">
        <v>47</v>
      </c>
      <c r="F317" s="102">
        <v>12267198.15</v>
      </c>
    </row>
    <row r="318" spans="1:6" s="50" customFormat="1" ht="31.5">
      <c r="A318" s="99" t="s">
        <v>79</v>
      </c>
      <c r="B318" s="94">
        <v>775</v>
      </c>
      <c r="C318" s="100" t="s">
        <v>1166</v>
      </c>
      <c r="D318" s="101" t="s">
        <v>540</v>
      </c>
      <c r="E318" s="100"/>
      <c r="F318" s="102">
        <f>F319</f>
        <v>38184028.64</v>
      </c>
    </row>
    <row r="319" spans="1:6" s="50" customFormat="1" ht="31.5">
      <c r="A319" s="99" t="s">
        <v>335</v>
      </c>
      <c r="B319" s="94">
        <v>775</v>
      </c>
      <c r="C319" s="100" t="s">
        <v>1166</v>
      </c>
      <c r="D319" s="101" t="s">
        <v>447</v>
      </c>
      <c r="E319" s="100"/>
      <c r="F319" s="102">
        <f>F320+F321</f>
        <v>38184028.64</v>
      </c>
    </row>
    <row r="320" spans="1:6" s="50" customFormat="1" ht="47.25">
      <c r="A320" s="99" t="s">
        <v>1212</v>
      </c>
      <c r="B320" s="94">
        <v>775</v>
      </c>
      <c r="C320" s="100" t="s">
        <v>1166</v>
      </c>
      <c r="D320" s="101" t="s">
        <v>447</v>
      </c>
      <c r="E320" s="100" t="s">
        <v>392</v>
      </c>
      <c r="F320" s="102">
        <v>37489000</v>
      </c>
    </row>
    <row r="321" spans="1:6" s="50" customFormat="1" ht="31.5">
      <c r="A321" s="99" t="s">
        <v>48</v>
      </c>
      <c r="B321" s="94">
        <v>775</v>
      </c>
      <c r="C321" s="100" t="s">
        <v>1166</v>
      </c>
      <c r="D321" s="101" t="s">
        <v>447</v>
      </c>
      <c r="E321" s="100" t="s">
        <v>47</v>
      </c>
      <c r="F321" s="102">
        <v>695028.64</v>
      </c>
    </row>
    <row r="322" spans="1:6" s="50" customFormat="1" ht="31.5">
      <c r="A322" s="99" t="s">
        <v>597</v>
      </c>
      <c r="B322" s="94">
        <v>775</v>
      </c>
      <c r="C322" s="100" t="s">
        <v>1166</v>
      </c>
      <c r="D322" s="101" t="s">
        <v>596</v>
      </c>
      <c r="E322" s="100"/>
      <c r="F322" s="102">
        <f>F323+F337</f>
        <v>18642185.7</v>
      </c>
    </row>
    <row r="323" spans="1:6" s="50" customFormat="1" ht="31.5">
      <c r="A323" s="99" t="s">
        <v>532</v>
      </c>
      <c r="B323" s="94">
        <v>775</v>
      </c>
      <c r="C323" s="100" t="s">
        <v>1166</v>
      </c>
      <c r="D323" s="101" t="s">
        <v>531</v>
      </c>
      <c r="E323" s="100"/>
      <c r="F323" s="102">
        <f>F326+F324++F329+F331+F333+F335</f>
        <v>17679905.7</v>
      </c>
    </row>
    <row r="324" spans="1:6" s="50" customFormat="1" ht="31.5">
      <c r="A324" s="99" t="s">
        <v>844</v>
      </c>
      <c r="B324" s="94">
        <v>775</v>
      </c>
      <c r="C324" s="100" t="s">
        <v>1166</v>
      </c>
      <c r="D324" s="101" t="s">
        <v>843</v>
      </c>
      <c r="E324" s="100"/>
      <c r="F324" s="102">
        <f>F325</f>
        <v>3367900</v>
      </c>
    </row>
    <row r="325" spans="1:6" s="50" customFormat="1" ht="31.5">
      <c r="A325" s="99" t="s">
        <v>48</v>
      </c>
      <c r="B325" s="94">
        <v>775</v>
      </c>
      <c r="C325" s="100" t="s">
        <v>1166</v>
      </c>
      <c r="D325" s="101" t="s">
        <v>843</v>
      </c>
      <c r="E325" s="100" t="s">
        <v>47</v>
      </c>
      <c r="F325" s="102">
        <v>3367900</v>
      </c>
    </row>
    <row r="326" spans="1:6" s="50" customFormat="1" ht="31.5">
      <c r="A326" s="99" t="s">
        <v>1196</v>
      </c>
      <c r="B326" s="94">
        <v>775</v>
      </c>
      <c r="C326" s="100" t="s">
        <v>1166</v>
      </c>
      <c r="D326" s="101" t="s">
        <v>1195</v>
      </c>
      <c r="E326" s="100"/>
      <c r="F326" s="102">
        <f>F327+F328</f>
        <v>6677200</v>
      </c>
    </row>
    <row r="327" spans="1:6" s="50" customFormat="1" ht="47.25">
      <c r="A327" s="99" t="s">
        <v>1212</v>
      </c>
      <c r="B327" s="94">
        <v>775</v>
      </c>
      <c r="C327" s="100" t="s">
        <v>1166</v>
      </c>
      <c r="D327" s="101" t="s">
        <v>1195</v>
      </c>
      <c r="E327" s="100" t="s">
        <v>392</v>
      </c>
      <c r="F327" s="102">
        <v>5367400</v>
      </c>
    </row>
    <row r="328" spans="1:6" s="50" customFormat="1" ht="31.5">
      <c r="A328" s="99" t="s">
        <v>48</v>
      </c>
      <c r="B328" s="94">
        <v>775</v>
      </c>
      <c r="C328" s="100" t="s">
        <v>1166</v>
      </c>
      <c r="D328" s="101" t="s">
        <v>1195</v>
      </c>
      <c r="E328" s="100" t="s">
        <v>47</v>
      </c>
      <c r="F328" s="102">
        <v>1309800</v>
      </c>
    </row>
    <row r="329" spans="1:6" s="50" customFormat="1" ht="31.5">
      <c r="A329" s="99" t="s">
        <v>845</v>
      </c>
      <c r="B329" s="94">
        <v>775</v>
      </c>
      <c r="C329" s="100" t="s">
        <v>1166</v>
      </c>
      <c r="D329" s="101" t="s">
        <v>839</v>
      </c>
      <c r="E329" s="100"/>
      <c r="F329" s="102">
        <f>F330</f>
        <v>234000</v>
      </c>
    </row>
    <row r="330" spans="1:6" s="50" customFormat="1" ht="31.5">
      <c r="A330" s="99" t="s">
        <v>48</v>
      </c>
      <c r="B330" s="94">
        <v>775</v>
      </c>
      <c r="C330" s="100" t="s">
        <v>1166</v>
      </c>
      <c r="D330" s="101" t="s">
        <v>839</v>
      </c>
      <c r="E330" s="100" t="s">
        <v>47</v>
      </c>
      <c r="F330" s="102">
        <v>234000</v>
      </c>
    </row>
    <row r="331" spans="1:6" s="50" customFormat="1" ht="31.5">
      <c r="A331" s="99" t="s">
        <v>846</v>
      </c>
      <c r="B331" s="94">
        <v>775</v>
      </c>
      <c r="C331" s="100" t="s">
        <v>1166</v>
      </c>
      <c r="D331" s="101" t="s">
        <v>840</v>
      </c>
      <c r="E331" s="100"/>
      <c r="F331" s="102">
        <f>F332</f>
        <v>254800</v>
      </c>
    </row>
    <row r="332" spans="1:6" s="50" customFormat="1" ht="31.5">
      <c r="A332" s="99" t="s">
        <v>48</v>
      </c>
      <c r="B332" s="94">
        <v>775</v>
      </c>
      <c r="C332" s="100" t="s">
        <v>1166</v>
      </c>
      <c r="D332" s="101" t="s">
        <v>840</v>
      </c>
      <c r="E332" s="100" t="s">
        <v>47</v>
      </c>
      <c r="F332" s="102">
        <v>254800</v>
      </c>
    </row>
    <row r="333" spans="1:6" s="50" customFormat="1" ht="31.5">
      <c r="A333" s="99" t="s">
        <v>847</v>
      </c>
      <c r="B333" s="94">
        <v>775</v>
      </c>
      <c r="C333" s="100" t="s">
        <v>1166</v>
      </c>
      <c r="D333" s="101" t="s">
        <v>841</v>
      </c>
      <c r="E333" s="100"/>
      <c r="F333" s="102">
        <f>F334</f>
        <v>1250000</v>
      </c>
    </row>
    <row r="334" spans="1:6" s="50" customFormat="1" ht="31.5">
      <c r="A334" s="99" t="s">
        <v>48</v>
      </c>
      <c r="B334" s="94">
        <v>775</v>
      </c>
      <c r="C334" s="100" t="s">
        <v>1166</v>
      </c>
      <c r="D334" s="101" t="s">
        <v>841</v>
      </c>
      <c r="E334" s="100" t="s">
        <v>47</v>
      </c>
      <c r="F334" s="102">
        <v>1250000</v>
      </c>
    </row>
    <row r="335" spans="1:6" s="50" customFormat="1" ht="31.5">
      <c r="A335" s="99" t="s">
        <v>850</v>
      </c>
      <c r="B335" s="94">
        <v>775</v>
      </c>
      <c r="C335" s="100" t="s">
        <v>1166</v>
      </c>
      <c r="D335" s="101" t="s">
        <v>842</v>
      </c>
      <c r="E335" s="100"/>
      <c r="F335" s="102">
        <f>F336</f>
        <v>5896005.7</v>
      </c>
    </row>
    <row r="336" spans="1:6" s="50" customFormat="1" ht="31.5">
      <c r="A336" s="99" t="s">
        <v>48</v>
      </c>
      <c r="B336" s="94">
        <v>775</v>
      </c>
      <c r="C336" s="100" t="s">
        <v>1166</v>
      </c>
      <c r="D336" s="101" t="s">
        <v>842</v>
      </c>
      <c r="E336" s="100" t="s">
        <v>47</v>
      </c>
      <c r="F336" s="102">
        <v>5896005.7</v>
      </c>
    </row>
    <row r="337" spans="1:6" s="50" customFormat="1" ht="47.25">
      <c r="A337" s="99" t="s">
        <v>848</v>
      </c>
      <c r="B337" s="94">
        <v>775</v>
      </c>
      <c r="C337" s="100" t="s">
        <v>1166</v>
      </c>
      <c r="D337" s="101" t="s">
        <v>849</v>
      </c>
      <c r="E337" s="100"/>
      <c r="F337" s="102">
        <f>F338</f>
        <v>962280</v>
      </c>
    </row>
    <row r="338" spans="1:6" s="50" customFormat="1" ht="31.5">
      <c r="A338" s="99" t="s">
        <v>48</v>
      </c>
      <c r="B338" s="94">
        <v>775</v>
      </c>
      <c r="C338" s="100" t="s">
        <v>1166</v>
      </c>
      <c r="D338" s="101" t="s">
        <v>849</v>
      </c>
      <c r="E338" s="100" t="s">
        <v>47</v>
      </c>
      <c r="F338" s="102">
        <v>962280</v>
      </c>
    </row>
    <row r="339" spans="1:6" s="50" customFormat="1" ht="31.5">
      <c r="A339" s="99" t="s">
        <v>631</v>
      </c>
      <c r="B339" s="94">
        <v>775</v>
      </c>
      <c r="C339" s="100" t="s">
        <v>1166</v>
      </c>
      <c r="D339" s="101" t="s">
        <v>630</v>
      </c>
      <c r="E339" s="100"/>
      <c r="F339" s="102">
        <f>F340</f>
        <v>7191700</v>
      </c>
    </row>
    <row r="340" spans="1:6" s="50" customFormat="1" ht="31.5">
      <c r="A340" s="99" t="s">
        <v>852</v>
      </c>
      <c r="B340" s="94">
        <v>775</v>
      </c>
      <c r="C340" s="100" t="s">
        <v>1166</v>
      </c>
      <c r="D340" s="101" t="s">
        <v>851</v>
      </c>
      <c r="E340" s="100"/>
      <c r="F340" s="102">
        <f>F341</f>
        <v>7191700</v>
      </c>
    </row>
    <row r="341" spans="1:6" s="50" customFormat="1" ht="47.25">
      <c r="A341" s="99" t="s">
        <v>1212</v>
      </c>
      <c r="B341" s="94">
        <v>775</v>
      </c>
      <c r="C341" s="100" t="s">
        <v>1166</v>
      </c>
      <c r="D341" s="101" t="s">
        <v>851</v>
      </c>
      <c r="E341" s="100" t="s">
        <v>392</v>
      </c>
      <c r="F341" s="102">
        <v>7191700</v>
      </c>
    </row>
    <row r="342" spans="1:6" s="50" customFormat="1" ht="31.5">
      <c r="A342" s="99" t="s">
        <v>624</v>
      </c>
      <c r="B342" s="94">
        <v>775</v>
      </c>
      <c r="C342" s="100" t="s">
        <v>1166</v>
      </c>
      <c r="D342" s="101" t="s">
        <v>570</v>
      </c>
      <c r="E342" s="100"/>
      <c r="F342" s="102">
        <f>F343+F345</f>
        <v>6811200</v>
      </c>
    </row>
    <row r="343" spans="1:6" s="50" customFormat="1" ht="63">
      <c r="A343" s="99" t="s">
        <v>781</v>
      </c>
      <c r="B343" s="94">
        <v>775</v>
      </c>
      <c r="C343" s="100" t="s">
        <v>1166</v>
      </c>
      <c r="D343" s="101" t="s">
        <v>1149</v>
      </c>
      <c r="E343" s="100"/>
      <c r="F343" s="102">
        <f>F344</f>
        <v>691200</v>
      </c>
    </row>
    <row r="344" spans="1:6" s="50" customFormat="1" ht="31.5">
      <c r="A344" s="99" t="s">
        <v>95</v>
      </c>
      <c r="B344" s="94">
        <v>775</v>
      </c>
      <c r="C344" s="100" t="s">
        <v>1166</v>
      </c>
      <c r="D344" s="101" t="s">
        <v>1149</v>
      </c>
      <c r="E344" s="100" t="s">
        <v>386</v>
      </c>
      <c r="F344" s="102">
        <v>691200</v>
      </c>
    </row>
    <row r="345" spans="1:6" s="50" customFormat="1" ht="63">
      <c r="A345" s="99" t="s">
        <v>854</v>
      </c>
      <c r="B345" s="94">
        <v>775</v>
      </c>
      <c r="C345" s="100" t="s">
        <v>1166</v>
      </c>
      <c r="D345" s="101" t="s">
        <v>853</v>
      </c>
      <c r="E345" s="100"/>
      <c r="F345" s="102">
        <f>F346</f>
        <v>6120000</v>
      </c>
    </row>
    <row r="346" spans="1:6" s="50" customFormat="1" ht="47.25">
      <c r="A346" s="99" t="s">
        <v>1212</v>
      </c>
      <c r="B346" s="94">
        <v>775</v>
      </c>
      <c r="C346" s="100" t="s">
        <v>1166</v>
      </c>
      <c r="D346" s="101" t="s">
        <v>853</v>
      </c>
      <c r="E346" s="100" t="s">
        <v>392</v>
      </c>
      <c r="F346" s="102">
        <v>6120000</v>
      </c>
    </row>
    <row r="347" spans="1:6" s="50" customFormat="1" ht="31.5">
      <c r="A347" s="99" t="s">
        <v>39</v>
      </c>
      <c r="B347" s="94">
        <v>775</v>
      </c>
      <c r="C347" s="100" t="s">
        <v>70</v>
      </c>
      <c r="D347" s="101"/>
      <c r="E347" s="100"/>
      <c r="F347" s="102">
        <f>F348</f>
        <v>246177.9</v>
      </c>
    </row>
    <row r="348" spans="1:6" s="50" customFormat="1" ht="31.5">
      <c r="A348" s="99" t="s">
        <v>477</v>
      </c>
      <c r="B348" s="94">
        <v>775</v>
      </c>
      <c r="C348" s="100" t="s">
        <v>70</v>
      </c>
      <c r="D348" s="101" t="s">
        <v>615</v>
      </c>
      <c r="E348" s="100"/>
      <c r="F348" s="102">
        <f>F349+F350</f>
        <v>246177.9</v>
      </c>
    </row>
    <row r="349" spans="1:6" s="50" customFormat="1" ht="31.5">
      <c r="A349" s="99" t="s">
        <v>375</v>
      </c>
      <c r="B349" s="94">
        <v>775</v>
      </c>
      <c r="C349" s="100" t="s">
        <v>70</v>
      </c>
      <c r="D349" s="101" t="s">
        <v>615</v>
      </c>
      <c r="E349" s="100" t="s">
        <v>1210</v>
      </c>
      <c r="F349" s="102">
        <v>46200</v>
      </c>
    </row>
    <row r="350" spans="1:6" s="50" customFormat="1" ht="31.5">
      <c r="A350" s="99" t="s">
        <v>490</v>
      </c>
      <c r="B350" s="94">
        <v>775</v>
      </c>
      <c r="C350" s="100" t="s">
        <v>70</v>
      </c>
      <c r="D350" s="101" t="s">
        <v>615</v>
      </c>
      <c r="E350" s="100" t="s">
        <v>377</v>
      </c>
      <c r="F350" s="102">
        <v>199977.9</v>
      </c>
    </row>
    <row r="351" spans="1:6" s="50" customFormat="1" ht="15.75">
      <c r="A351" s="99" t="s">
        <v>1181</v>
      </c>
      <c r="B351" s="94">
        <v>775</v>
      </c>
      <c r="C351" s="100" t="s">
        <v>1167</v>
      </c>
      <c r="D351" s="101"/>
      <c r="E351" s="100"/>
      <c r="F351" s="102">
        <f>F352</f>
        <v>27961600</v>
      </c>
    </row>
    <row r="352" spans="1:6" s="50" customFormat="1" ht="31.5">
      <c r="A352" s="99" t="s">
        <v>485</v>
      </c>
      <c r="B352" s="94">
        <v>775</v>
      </c>
      <c r="C352" s="100" t="s">
        <v>1167</v>
      </c>
      <c r="D352" s="101" t="s">
        <v>1169</v>
      </c>
      <c r="E352" s="100"/>
      <c r="F352" s="102">
        <f>F358+F356+F353+F360</f>
        <v>27961600</v>
      </c>
    </row>
    <row r="353" spans="1:6" s="50" customFormat="1" ht="31.5">
      <c r="A353" s="99" t="s">
        <v>340</v>
      </c>
      <c r="B353" s="94">
        <v>775</v>
      </c>
      <c r="C353" s="100" t="s">
        <v>1167</v>
      </c>
      <c r="D353" s="101" t="s">
        <v>339</v>
      </c>
      <c r="E353" s="100"/>
      <c r="F353" s="102">
        <f>F355+F354</f>
        <v>23093200</v>
      </c>
    </row>
    <row r="354" spans="1:6" s="50" customFormat="1" ht="31.5">
      <c r="A354" s="99" t="s">
        <v>95</v>
      </c>
      <c r="B354" s="94">
        <v>775</v>
      </c>
      <c r="C354" s="100" t="s">
        <v>1167</v>
      </c>
      <c r="D354" s="101" t="s">
        <v>339</v>
      </c>
      <c r="E354" s="100" t="s">
        <v>386</v>
      </c>
      <c r="F354" s="102">
        <v>19029700</v>
      </c>
    </row>
    <row r="355" spans="1:6" s="50" customFormat="1" ht="31.5">
      <c r="A355" s="99" t="s">
        <v>48</v>
      </c>
      <c r="B355" s="94">
        <v>775</v>
      </c>
      <c r="C355" s="100" t="s">
        <v>1167</v>
      </c>
      <c r="D355" s="101" t="s">
        <v>339</v>
      </c>
      <c r="E355" s="100" t="s">
        <v>47</v>
      </c>
      <c r="F355" s="102">
        <v>4063500</v>
      </c>
    </row>
    <row r="356" spans="1:6" s="50" customFormat="1" ht="31.5">
      <c r="A356" s="99" t="s">
        <v>461</v>
      </c>
      <c r="B356" s="94">
        <v>775</v>
      </c>
      <c r="C356" s="100" t="s">
        <v>1167</v>
      </c>
      <c r="D356" s="101" t="s">
        <v>457</v>
      </c>
      <c r="E356" s="100"/>
      <c r="F356" s="102">
        <f>F357</f>
        <v>1200000</v>
      </c>
    </row>
    <row r="357" spans="1:6" s="50" customFormat="1" ht="31.5">
      <c r="A357" s="99" t="s">
        <v>48</v>
      </c>
      <c r="B357" s="94">
        <v>775</v>
      </c>
      <c r="C357" s="100" t="s">
        <v>1167</v>
      </c>
      <c r="D357" s="101" t="s">
        <v>457</v>
      </c>
      <c r="E357" s="100" t="s">
        <v>47</v>
      </c>
      <c r="F357" s="102">
        <v>1200000</v>
      </c>
    </row>
    <row r="358" spans="1:6" s="50" customFormat="1" ht="31.5">
      <c r="A358" s="99" t="s">
        <v>93</v>
      </c>
      <c r="B358" s="94">
        <v>775</v>
      </c>
      <c r="C358" s="100" t="s">
        <v>1167</v>
      </c>
      <c r="D358" s="101" t="s">
        <v>458</v>
      </c>
      <c r="E358" s="100"/>
      <c r="F358" s="102">
        <f>F359</f>
        <v>2168400</v>
      </c>
    </row>
    <row r="359" spans="1:6" s="50" customFormat="1" ht="31.5">
      <c r="A359" s="99" t="s">
        <v>48</v>
      </c>
      <c r="B359" s="94">
        <v>775</v>
      </c>
      <c r="C359" s="100" t="s">
        <v>1167</v>
      </c>
      <c r="D359" s="101" t="s">
        <v>458</v>
      </c>
      <c r="E359" s="100" t="s">
        <v>47</v>
      </c>
      <c r="F359" s="102">
        <v>2168400</v>
      </c>
    </row>
    <row r="360" spans="1:6" s="50" customFormat="1" ht="31.5">
      <c r="A360" s="99" t="s">
        <v>357</v>
      </c>
      <c r="B360" s="94">
        <v>775</v>
      </c>
      <c r="C360" s="100" t="s">
        <v>1167</v>
      </c>
      <c r="D360" s="101" t="s">
        <v>506</v>
      </c>
      <c r="E360" s="100"/>
      <c r="F360" s="102">
        <f>F361</f>
        <v>1500000</v>
      </c>
    </row>
    <row r="361" spans="1:6" s="50" customFormat="1" ht="31.5">
      <c r="A361" s="99" t="s">
        <v>414</v>
      </c>
      <c r="B361" s="94">
        <v>775</v>
      </c>
      <c r="C361" s="100" t="s">
        <v>1167</v>
      </c>
      <c r="D361" s="101" t="s">
        <v>506</v>
      </c>
      <c r="E361" s="100" t="s">
        <v>413</v>
      </c>
      <c r="F361" s="102">
        <v>1500000</v>
      </c>
    </row>
    <row r="362" spans="1:6" s="50" customFormat="1" ht="15.75">
      <c r="A362" s="99" t="s">
        <v>1170</v>
      </c>
      <c r="B362" s="94">
        <v>775</v>
      </c>
      <c r="C362" s="100" t="s">
        <v>1171</v>
      </c>
      <c r="D362" s="101"/>
      <c r="E362" s="100"/>
      <c r="F362" s="102">
        <f>F364+F369+F378+F375</f>
        <v>17368652.9</v>
      </c>
    </row>
    <row r="363" spans="1:6" s="50" customFormat="1" ht="31.5">
      <c r="A363" s="99" t="s">
        <v>597</v>
      </c>
      <c r="B363" s="94">
        <v>775</v>
      </c>
      <c r="C363" s="100" t="s">
        <v>1171</v>
      </c>
      <c r="D363" s="101" t="s">
        <v>596</v>
      </c>
      <c r="E363" s="100"/>
      <c r="F363" s="102">
        <f>F364</f>
        <v>1424812.04</v>
      </c>
    </row>
    <row r="364" spans="1:6" s="50" customFormat="1" ht="31.5">
      <c r="A364" s="99" t="s">
        <v>1182</v>
      </c>
      <c r="B364" s="94">
        <v>775</v>
      </c>
      <c r="C364" s="100" t="s">
        <v>1171</v>
      </c>
      <c r="D364" s="101" t="s">
        <v>450</v>
      </c>
      <c r="E364" s="100"/>
      <c r="F364" s="102">
        <f>F367+F365+F366</f>
        <v>1424812.04</v>
      </c>
    </row>
    <row r="365" spans="1:6" s="50" customFormat="1" ht="31.5">
      <c r="A365" s="99" t="s">
        <v>375</v>
      </c>
      <c r="B365" s="94">
        <v>775</v>
      </c>
      <c r="C365" s="100" t="s">
        <v>1171</v>
      </c>
      <c r="D365" s="101" t="s">
        <v>450</v>
      </c>
      <c r="E365" s="100" t="s">
        <v>1210</v>
      </c>
      <c r="F365" s="102">
        <v>16300</v>
      </c>
    </row>
    <row r="366" spans="1:6" s="50" customFormat="1" ht="31.5">
      <c r="A366" s="99" t="s">
        <v>85</v>
      </c>
      <c r="B366" s="94">
        <v>775</v>
      </c>
      <c r="C366" s="100" t="s">
        <v>1171</v>
      </c>
      <c r="D366" s="101" t="s">
        <v>450</v>
      </c>
      <c r="E366" s="100" t="s">
        <v>376</v>
      </c>
      <c r="F366" s="102">
        <v>20000</v>
      </c>
    </row>
    <row r="367" spans="1:6" s="50" customFormat="1" ht="31.5">
      <c r="A367" s="99" t="s">
        <v>490</v>
      </c>
      <c r="B367" s="94">
        <v>775</v>
      </c>
      <c r="C367" s="100" t="s">
        <v>1171</v>
      </c>
      <c r="D367" s="101" t="s">
        <v>450</v>
      </c>
      <c r="E367" s="100" t="s">
        <v>377</v>
      </c>
      <c r="F367" s="102">
        <v>1388512.04</v>
      </c>
    </row>
    <row r="368" spans="1:6" s="50" customFormat="1" ht="63">
      <c r="A368" s="99" t="s">
        <v>453</v>
      </c>
      <c r="B368" s="94">
        <v>775</v>
      </c>
      <c r="C368" s="100" t="s">
        <v>1171</v>
      </c>
      <c r="D368" s="101" t="s">
        <v>598</v>
      </c>
      <c r="E368" s="100"/>
      <c r="F368" s="102">
        <f>F369</f>
        <v>14380363</v>
      </c>
    </row>
    <row r="369" spans="1:6" s="50" customFormat="1" ht="31.5">
      <c r="A369" s="99" t="s">
        <v>335</v>
      </c>
      <c r="B369" s="94">
        <v>775</v>
      </c>
      <c r="C369" s="100" t="s">
        <v>1171</v>
      </c>
      <c r="D369" s="101" t="s">
        <v>446</v>
      </c>
      <c r="E369" s="100"/>
      <c r="F369" s="102">
        <f>F374+F370+F373+F372+F371</f>
        <v>14380363</v>
      </c>
    </row>
    <row r="370" spans="1:6" s="50" customFormat="1" ht="31.5">
      <c r="A370" s="99" t="s">
        <v>373</v>
      </c>
      <c r="B370" s="94">
        <v>775</v>
      </c>
      <c r="C370" s="100" t="s">
        <v>1171</v>
      </c>
      <c r="D370" s="101" t="s">
        <v>446</v>
      </c>
      <c r="E370" s="100" t="s">
        <v>372</v>
      </c>
      <c r="F370" s="102">
        <v>3847320</v>
      </c>
    </row>
    <row r="371" spans="1:6" s="50" customFormat="1" ht="31.5">
      <c r="A371" s="99" t="s">
        <v>375</v>
      </c>
      <c r="B371" s="94">
        <v>775</v>
      </c>
      <c r="C371" s="100" t="s">
        <v>1171</v>
      </c>
      <c r="D371" s="101" t="s">
        <v>446</v>
      </c>
      <c r="E371" s="100" t="s">
        <v>1210</v>
      </c>
      <c r="F371" s="102">
        <v>6493</v>
      </c>
    </row>
    <row r="372" spans="1:6" s="50" customFormat="1" ht="31.5">
      <c r="A372" s="99" t="s">
        <v>85</v>
      </c>
      <c r="B372" s="94">
        <v>775</v>
      </c>
      <c r="C372" s="100" t="s">
        <v>1171</v>
      </c>
      <c r="D372" s="101" t="s">
        <v>446</v>
      </c>
      <c r="E372" s="100" t="s">
        <v>376</v>
      </c>
      <c r="F372" s="102">
        <v>44150</v>
      </c>
    </row>
    <row r="373" spans="1:6" s="50" customFormat="1" ht="31.5">
      <c r="A373" s="99" t="s">
        <v>490</v>
      </c>
      <c r="B373" s="94">
        <v>775</v>
      </c>
      <c r="C373" s="100" t="s">
        <v>1171</v>
      </c>
      <c r="D373" s="101" t="s">
        <v>446</v>
      </c>
      <c r="E373" s="100" t="s">
        <v>377</v>
      </c>
      <c r="F373" s="102">
        <v>200400</v>
      </c>
    </row>
    <row r="374" spans="1:6" s="50" customFormat="1" ht="47.25">
      <c r="A374" s="99" t="s">
        <v>1212</v>
      </c>
      <c r="B374" s="94">
        <v>775</v>
      </c>
      <c r="C374" s="100" t="s">
        <v>1171</v>
      </c>
      <c r="D374" s="101" t="s">
        <v>446</v>
      </c>
      <c r="E374" s="100" t="s">
        <v>392</v>
      </c>
      <c r="F374" s="102">
        <v>10282000</v>
      </c>
    </row>
    <row r="375" spans="1:6" s="50" customFormat="1" ht="31.5">
      <c r="A375" s="99" t="s">
        <v>653</v>
      </c>
      <c r="B375" s="94">
        <v>775</v>
      </c>
      <c r="C375" s="100" t="s">
        <v>1171</v>
      </c>
      <c r="D375" s="101" t="s">
        <v>651</v>
      </c>
      <c r="E375" s="100"/>
      <c r="F375" s="102">
        <f>F376</f>
        <v>100000</v>
      </c>
    </row>
    <row r="376" spans="1:6" s="50" customFormat="1" ht="47.25">
      <c r="A376" s="99" t="s">
        <v>855</v>
      </c>
      <c r="B376" s="94">
        <v>775</v>
      </c>
      <c r="C376" s="100" t="s">
        <v>1171</v>
      </c>
      <c r="D376" s="101" t="s">
        <v>856</v>
      </c>
      <c r="E376" s="100"/>
      <c r="F376" s="102">
        <f>F377</f>
        <v>100000</v>
      </c>
    </row>
    <row r="377" spans="1:6" s="50" customFormat="1" ht="31.5">
      <c r="A377" s="99" t="s">
        <v>48</v>
      </c>
      <c r="B377" s="94">
        <v>775</v>
      </c>
      <c r="C377" s="100" t="s">
        <v>1171</v>
      </c>
      <c r="D377" s="101" t="s">
        <v>856</v>
      </c>
      <c r="E377" s="100" t="s">
        <v>47</v>
      </c>
      <c r="F377" s="102">
        <v>100000</v>
      </c>
    </row>
    <row r="378" spans="1:6" s="50" customFormat="1" ht="31.5">
      <c r="A378" s="99" t="s">
        <v>543</v>
      </c>
      <c r="B378" s="94">
        <v>775</v>
      </c>
      <c r="C378" s="100" t="s">
        <v>1171</v>
      </c>
      <c r="D378" s="101" t="s">
        <v>355</v>
      </c>
      <c r="E378" s="100"/>
      <c r="F378" s="102">
        <f>F379</f>
        <v>1463477.86</v>
      </c>
    </row>
    <row r="379" spans="1:6" s="50" customFormat="1" ht="31.5">
      <c r="A379" s="99" t="s">
        <v>48</v>
      </c>
      <c r="B379" s="94">
        <v>775</v>
      </c>
      <c r="C379" s="100" t="s">
        <v>1171</v>
      </c>
      <c r="D379" s="101" t="s">
        <v>355</v>
      </c>
      <c r="E379" s="100" t="s">
        <v>47</v>
      </c>
      <c r="F379" s="102">
        <v>1463477.86</v>
      </c>
    </row>
    <row r="380" spans="1:6" s="98" customFormat="1" ht="15.75">
      <c r="A380" s="93" t="s">
        <v>76</v>
      </c>
      <c r="B380" s="94">
        <v>775</v>
      </c>
      <c r="C380" s="95" t="s">
        <v>1180</v>
      </c>
      <c r="D380" s="96"/>
      <c r="E380" s="129"/>
      <c r="F380" s="102">
        <f>F390+F381</f>
        <v>43571856.089999996</v>
      </c>
    </row>
    <row r="381" spans="1:6" s="98" customFormat="1" ht="31.5">
      <c r="A381" s="99" t="s">
        <v>628</v>
      </c>
      <c r="B381" s="94">
        <v>775</v>
      </c>
      <c r="C381" s="100" t="s">
        <v>1184</v>
      </c>
      <c r="D381" s="101" t="s">
        <v>629</v>
      </c>
      <c r="E381" s="100"/>
      <c r="F381" s="102">
        <f>F382</f>
        <v>9201290.24</v>
      </c>
    </row>
    <row r="382" spans="1:6" s="98" customFormat="1" ht="31.5">
      <c r="A382" s="99" t="s">
        <v>463</v>
      </c>
      <c r="B382" s="94">
        <v>775</v>
      </c>
      <c r="C382" s="100" t="s">
        <v>1184</v>
      </c>
      <c r="D382" s="101" t="s">
        <v>462</v>
      </c>
      <c r="E382" s="100"/>
      <c r="F382" s="102">
        <f>F383</f>
        <v>9201290.24</v>
      </c>
    </row>
    <row r="383" spans="1:6" s="98" customFormat="1" ht="31.5">
      <c r="A383" s="99" t="s">
        <v>476</v>
      </c>
      <c r="B383" s="94">
        <v>775</v>
      </c>
      <c r="C383" s="100" t="s">
        <v>1184</v>
      </c>
      <c r="D383" s="101" t="s">
        <v>474</v>
      </c>
      <c r="E383" s="100"/>
      <c r="F383" s="102">
        <f>F388+F384</f>
        <v>9201290.24</v>
      </c>
    </row>
    <row r="384" spans="1:6" s="98" customFormat="1" ht="63">
      <c r="A384" s="99" t="s">
        <v>94</v>
      </c>
      <c r="B384" s="94">
        <v>775</v>
      </c>
      <c r="C384" s="100" t="s">
        <v>1184</v>
      </c>
      <c r="D384" s="101" t="s">
        <v>1248</v>
      </c>
      <c r="E384" s="100"/>
      <c r="F384" s="102">
        <f>F387+F385+F386</f>
        <v>2878150.24</v>
      </c>
    </row>
    <row r="385" spans="1:6" s="98" customFormat="1" ht="31.5">
      <c r="A385" s="99" t="s">
        <v>574</v>
      </c>
      <c r="B385" s="94">
        <v>775</v>
      </c>
      <c r="C385" s="100" t="s">
        <v>1184</v>
      </c>
      <c r="D385" s="101" t="s">
        <v>1248</v>
      </c>
      <c r="E385" s="100" t="s">
        <v>573</v>
      </c>
      <c r="F385" s="102">
        <v>1324080</v>
      </c>
    </row>
    <row r="386" spans="1:6" s="98" customFormat="1" ht="31.5">
      <c r="A386" s="99" t="s">
        <v>95</v>
      </c>
      <c r="B386" s="94">
        <v>775</v>
      </c>
      <c r="C386" s="100" t="s">
        <v>1184</v>
      </c>
      <c r="D386" s="101" t="s">
        <v>1248</v>
      </c>
      <c r="E386" s="100" t="s">
        <v>386</v>
      </c>
      <c r="F386" s="102">
        <v>13470.24</v>
      </c>
    </row>
    <row r="387" spans="1:6" s="98" customFormat="1" ht="31.5">
      <c r="A387" s="99" t="s">
        <v>48</v>
      </c>
      <c r="B387" s="94">
        <v>775</v>
      </c>
      <c r="C387" s="100" t="s">
        <v>1184</v>
      </c>
      <c r="D387" s="101" t="s">
        <v>1248</v>
      </c>
      <c r="E387" s="100" t="s">
        <v>47</v>
      </c>
      <c r="F387" s="102">
        <v>1540600</v>
      </c>
    </row>
    <row r="388" spans="1:6" s="98" customFormat="1" ht="31.5">
      <c r="A388" s="99" t="s">
        <v>475</v>
      </c>
      <c r="B388" s="94">
        <v>775</v>
      </c>
      <c r="C388" s="100" t="s">
        <v>1184</v>
      </c>
      <c r="D388" s="101" t="s">
        <v>473</v>
      </c>
      <c r="E388" s="100"/>
      <c r="F388" s="102">
        <f>F389</f>
        <v>6323140</v>
      </c>
    </row>
    <row r="389" spans="1:6" s="98" customFormat="1" ht="31.5">
      <c r="A389" s="99" t="s">
        <v>48</v>
      </c>
      <c r="B389" s="94">
        <v>775</v>
      </c>
      <c r="C389" s="100" t="s">
        <v>1184</v>
      </c>
      <c r="D389" s="101" t="s">
        <v>473</v>
      </c>
      <c r="E389" s="100" t="s">
        <v>47</v>
      </c>
      <c r="F389" s="102">
        <v>6323140</v>
      </c>
    </row>
    <row r="390" spans="1:6" s="50" customFormat="1" ht="15.75">
      <c r="A390" s="99" t="s">
        <v>101</v>
      </c>
      <c r="B390" s="94">
        <v>775</v>
      </c>
      <c r="C390" s="100" t="s">
        <v>1185</v>
      </c>
      <c r="D390" s="101"/>
      <c r="E390" s="130"/>
      <c r="F390" s="102">
        <f>F394+F391</f>
        <v>34370565.849999994</v>
      </c>
    </row>
    <row r="391" spans="1:6" s="98" customFormat="1" ht="31.5">
      <c r="A391" s="99" t="s">
        <v>628</v>
      </c>
      <c r="B391" s="94">
        <v>775</v>
      </c>
      <c r="C391" s="100" t="s">
        <v>1185</v>
      </c>
      <c r="D391" s="101" t="s">
        <v>629</v>
      </c>
      <c r="E391" s="100"/>
      <c r="F391" s="102">
        <f>F392</f>
        <v>500694.08</v>
      </c>
    </row>
    <row r="392" spans="1:6" s="50" customFormat="1" ht="31.5">
      <c r="A392" s="99" t="s">
        <v>338</v>
      </c>
      <c r="B392" s="94">
        <v>775</v>
      </c>
      <c r="C392" s="100" t="s">
        <v>1185</v>
      </c>
      <c r="D392" s="101" t="s">
        <v>337</v>
      </c>
      <c r="E392" s="130"/>
      <c r="F392" s="102">
        <f>F393</f>
        <v>500694.08</v>
      </c>
    </row>
    <row r="393" spans="1:6" s="50" customFormat="1" ht="31.5">
      <c r="A393" s="99" t="s">
        <v>574</v>
      </c>
      <c r="B393" s="94">
        <v>775</v>
      </c>
      <c r="C393" s="100" t="s">
        <v>1185</v>
      </c>
      <c r="D393" s="101" t="s">
        <v>337</v>
      </c>
      <c r="E393" s="100" t="s">
        <v>573</v>
      </c>
      <c r="F393" s="102">
        <v>500694.08</v>
      </c>
    </row>
    <row r="394" spans="1:6" s="50" customFormat="1" ht="31.5">
      <c r="A394" s="99" t="s">
        <v>631</v>
      </c>
      <c r="B394" s="94">
        <v>775</v>
      </c>
      <c r="C394" s="100" t="s">
        <v>1185</v>
      </c>
      <c r="D394" s="101" t="s">
        <v>630</v>
      </c>
      <c r="E394" s="130"/>
      <c r="F394" s="102">
        <f>F398+F395</f>
        <v>33869871.769999996</v>
      </c>
    </row>
    <row r="395" spans="1:6" s="50" customFormat="1" ht="63">
      <c r="A395" s="99" t="s">
        <v>1250</v>
      </c>
      <c r="B395" s="94">
        <v>775</v>
      </c>
      <c r="C395" s="100" t="s">
        <v>1185</v>
      </c>
      <c r="D395" s="101" t="s">
        <v>1249</v>
      </c>
      <c r="E395" s="130"/>
      <c r="F395" s="102">
        <f>F396+F397</f>
        <v>10950095</v>
      </c>
    </row>
    <row r="396" spans="1:6" s="50" customFormat="1" ht="31.5">
      <c r="A396" s="99" t="s">
        <v>48</v>
      </c>
      <c r="B396" s="94">
        <v>775</v>
      </c>
      <c r="C396" s="100" t="s">
        <v>1185</v>
      </c>
      <c r="D396" s="101" t="s">
        <v>1249</v>
      </c>
      <c r="E396" s="100" t="s">
        <v>47</v>
      </c>
      <c r="F396" s="102">
        <v>1953836.4</v>
      </c>
    </row>
    <row r="397" spans="1:6" s="50" customFormat="1" ht="31.5">
      <c r="A397" s="99" t="s">
        <v>414</v>
      </c>
      <c r="B397" s="94">
        <v>775</v>
      </c>
      <c r="C397" s="100" t="s">
        <v>1185</v>
      </c>
      <c r="D397" s="101" t="s">
        <v>1249</v>
      </c>
      <c r="E397" s="100" t="s">
        <v>413</v>
      </c>
      <c r="F397" s="102">
        <v>8996258.6</v>
      </c>
    </row>
    <row r="398" spans="1:6" s="50" customFormat="1" ht="31.5">
      <c r="A398" s="99" t="s">
        <v>102</v>
      </c>
      <c r="B398" s="94">
        <v>775</v>
      </c>
      <c r="C398" s="100" t="s">
        <v>1185</v>
      </c>
      <c r="D398" s="101" t="s">
        <v>632</v>
      </c>
      <c r="E398" s="130"/>
      <c r="F398" s="102">
        <f>F403+F399+F401</f>
        <v>22919776.77</v>
      </c>
    </row>
    <row r="399" spans="1:6" s="50" customFormat="1" ht="31.5">
      <c r="A399" s="99" t="s">
        <v>1239</v>
      </c>
      <c r="B399" s="94">
        <v>775</v>
      </c>
      <c r="C399" s="100" t="s">
        <v>1185</v>
      </c>
      <c r="D399" s="101" t="s">
        <v>1237</v>
      </c>
      <c r="E399" s="130"/>
      <c r="F399" s="102">
        <f>F400</f>
        <v>4409700</v>
      </c>
    </row>
    <row r="400" spans="1:6" s="50" customFormat="1" ht="31.5">
      <c r="A400" s="99" t="s">
        <v>574</v>
      </c>
      <c r="B400" s="94">
        <v>775</v>
      </c>
      <c r="C400" s="100" t="s">
        <v>1185</v>
      </c>
      <c r="D400" s="101" t="s">
        <v>1237</v>
      </c>
      <c r="E400" s="100" t="s">
        <v>573</v>
      </c>
      <c r="F400" s="102">
        <v>4409700</v>
      </c>
    </row>
    <row r="401" spans="1:6" s="50" customFormat="1" ht="31.5">
      <c r="A401" s="99" t="s">
        <v>1240</v>
      </c>
      <c r="B401" s="94">
        <v>775</v>
      </c>
      <c r="C401" s="100" t="s">
        <v>1185</v>
      </c>
      <c r="D401" s="101" t="s">
        <v>1238</v>
      </c>
      <c r="E401" s="100"/>
      <c r="F401" s="102">
        <f>F402</f>
        <v>7098627.77</v>
      </c>
    </row>
    <row r="402" spans="1:6" s="50" customFormat="1" ht="31.5">
      <c r="A402" s="99" t="s">
        <v>1198</v>
      </c>
      <c r="B402" s="94">
        <v>775</v>
      </c>
      <c r="C402" s="100" t="s">
        <v>1185</v>
      </c>
      <c r="D402" s="101" t="s">
        <v>1238</v>
      </c>
      <c r="E402" s="100" t="s">
        <v>1197</v>
      </c>
      <c r="F402" s="102">
        <v>7098627.77</v>
      </c>
    </row>
    <row r="403" spans="1:6" s="50" customFormat="1" ht="31.5">
      <c r="A403" s="99" t="s">
        <v>1241</v>
      </c>
      <c r="B403" s="94">
        <v>775</v>
      </c>
      <c r="C403" s="100" t="s">
        <v>1185</v>
      </c>
      <c r="D403" s="101" t="s">
        <v>1161</v>
      </c>
      <c r="E403" s="100"/>
      <c r="F403" s="102">
        <f>F404</f>
        <v>11411449</v>
      </c>
    </row>
    <row r="404" spans="1:6" s="50" customFormat="1" ht="31.5">
      <c r="A404" s="99" t="s">
        <v>574</v>
      </c>
      <c r="B404" s="94">
        <v>775</v>
      </c>
      <c r="C404" s="100" t="s">
        <v>1185</v>
      </c>
      <c r="D404" s="101" t="s">
        <v>1161</v>
      </c>
      <c r="E404" s="100" t="s">
        <v>573</v>
      </c>
      <c r="F404" s="102">
        <v>11411449</v>
      </c>
    </row>
    <row r="405" spans="1:6" s="98" customFormat="1" ht="15.75">
      <c r="A405" s="93" t="s">
        <v>552</v>
      </c>
      <c r="B405" s="113">
        <v>775</v>
      </c>
      <c r="C405" s="95" t="s">
        <v>1186</v>
      </c>
      <c r="D405" s="96"/>
      <c r="E405" s="95"/>
      <c r="F405" s="97">
        <f>F406</f>
        <v>220000</v>
      </c>
    </row>
    <row r="406" spans="1:6" s="107" customFormat="1" ht="15.75">
      <c r="A406" s="99" t="s">
        <v>40</v>
      </c>
      <c r="B406" s="94">
        <v>775</v>
      </c>
      <c r="C406" s="100" t="s">
        <v>553</v>
      </c>
      <c r="D406" s="96"/>
      <c r="E406" s="95"/>
      <c r="F406" s="102">
        <f>F407</f>
        <v>220000</v>
      </c>
    </row>
    <row r="407" spans="1:6" s="107" customFormat="1" ht="31.5">
      <c r="A407" s="99" t="s">
        <v>1176</v>
      </c>
      <c r="B407" s="94">
        <v>775</v>
      </c>
      <c r="C407" s="100" t="s">
        <v>553</v>
      </c>
      <c r="D407" s="101" t="s">
        <v>611</v>
      </c>
      <c r="E407" s="100"/>
      <c r="F407" s="102">
        <f>F410+F409</f>
        <v>220000</v>
      </c>
    </row>
    <row r="408" spans="1:6" s="107" customFormat="1" ht="31.5">
      <c r="A408" s="99" t="s">
        <v>96</v>
      </c>
      <c r="B408" s="94">
        <v>775</v>
      </c>
      <c r="C408" s="100" t="s">
        <v>553</v>
      </c>
      <c r="D408" s="101" t="s">
        <v>449</v>
      </c>
      <c r="E408" s="100"/>
      <c r="F408" s="102">
        <f>F410+F409</f>
        <v>220000</v>
      </c>
    </row>
    <row r="409" spans="1:6" s="107" customFormat="1" ht="31.5">
      <c r="A409" s="99" t="s">
        <v>375</v>
      </c>
      <c r="B409" s="94">
        <v>775</v>
      </c>
      <c r="C409" s="100" t="s">
        <v>553</v>
      </c>
      <c r="D409" s="101" t="s">
        <v>449</v>
      </c>
      <c r="E409" s="100" t="s">
        <v>1210</v>
      </c>
      <c r="F409" s="102">
        <v>3450</v>
      </c>
    </row>
    <row r="410" spans="1:6" ht="31.5">
      <c r="A410" s="119" t="s">
        <v>490</v>
      </c>
      <c r="B410" s="120">
        <v>775</v>
      </c>
      <c r="C410" s="121" t="s">
        <v>553</v>
      </c>
      <c r="D410" s="122" t="s">
        <v>449</v>
      </c>
      <c r="E410" s="131" t="s">
        <v>377</v>
      </c>
      <c r="F410" s="58">
        <v>216550</v>
      </c>
    </row>
    <row r="411" spans="1:6" s="92" customFormat="1" ht="47.25">
      <c r="A411" s="114" t="s">
        <v>638</v>
      </c>
      <c r="B411" s="115">
        <v>782</v>
      </c>
      <c r="C411" s="116"/>
      <c r="D411" s="115"/>
      <c r="E411" s="123"/>
      <c r="F411" s="118">
        <f>F412+F422</f>
        <v>9043785.41</v>
      </c>
    </row>
    <row r="412" spans="1:6" s="50" customFormat="1" ht="15.75">
      <c r="A412" s="93" t="s">
        <v>1155</v>
      </c>
      <c r="B412" s="113">
        <v>782</v>
      </c>
      <c r="C412" s="95" t="s">
        <v>67</v>
      </c>
      <c r="D412" s="96"/>
      <c r="E412" s="95"/>
      <c r="F412" s="97">
        <f>F413</f>
        <v>8243785.41</v>
      </c>
    </row>
    <row r="413" spans="1:6" s="50" customFormat="1" ht="47.25">
      <c r="A413" s="99" t="s">
        <v>442</v>
      </c>
      <c r="B413" s="94">
        <v>782</v>
      </c>
      <c r="C413" s="100" t="s">
        <v>1156</v>
      </c>
      <c r="D413" s="101"/>
      <c r="E413" s="100"/>
      <c r="F413" s="102">
        <f>F415</f>
        <v>8243785.41</v>
      </c>
    </row>
    <row r="414" spans="1:6" s="50" customFormat="1" ht="47.25">
      <c r="A414" s="99" t="s">
        <v>591</v>
      </c>
      <c r="B414" s="94">
        <v>782</v>
      </c>
      <c r="C414" s="100" t="s">
        <v>1156</v>
      </c>
      <c r="D414" s="101" t="s">
        <v>590</v>
      </c>
      <c r="E414" s="100"/>
      <c r="F414" s="102">
        <f>F415</f>
        <v>8243785.41</v>
      </c>
    </row>
    <row r="415" spans="1:6" s="50" customFormat="1" ht="31.5">
      <c r="A415" s="99" t="s">
        <v>1157</v>
      </c>
      <c r="B415" s="94">
        <v>782</v>
      </c>
      <c r="C415" s="100" t="s">
        <v>1156</v>
      </c>
      <c r="D415" s="101" t="s">
        <v>443</v>
      </c>
      <c r="E415" s="100"/>
      <c r="F415" s="102">
        <f>F421+F418+F417+F416+F419+F420</f>
        <v>8243785.41</v>
      </c>
    </row>
    <row r="416" spans="1:6" s="50" customFormat="1" ht="31.5">
      <c r="A416" s="99" t="s">
        <v>373</v>
      </c>
      <c r="B416" s="94">
        <v>782</v>
      </c>
      <c r="C416" s="100" t="s">
        <v>1156</v>
      </c>
      <c r="D416" s="101" t="s">
        <v>443</v>
      </c>
      <c r="E416" s="100" t="s">
        <v>381</v>
      </c>
      <c r="F416" s="102">
        <v>6236918.41</v>
      </c>
    </row>
    <row r="417" spans="1:6" s="50" customFormat="1" ht="31.5">
      <c r="A417" s="99" t="s">
        <v>375</v>
      </c>
      <c r="B417" s="94">
        <v>782</v>
      </c>
      <c r="C417" s="100" t="s">
        <v>1156</v>
      </c>
      <c r="D417" s="101" t="s">
        <v>443</v>
      </c>
      <c r="E417" s="100" t="s">
        <v>374</v>
      </c>
      <c r="F417" s="102">
        <v>2862.02</v>
      </c>
    </row>
    <row r="418" spans="1:6" s="50" customFormat="1" ht="31.5">
      <c r="A418" s="99" t="s">
        <v>85</v>
      </c>
      <c r="B418" s="94">
        <v>782</v>
      </c>
      <c r="C418" s="100" t="s">
        <v>1156</v>
      </c>
      <c r="D418" s="101" t="s">
        <v>443</v>
      </c>
      <c r="E418" s="100" t="s">
        <v>376</v>
      </c>
      <c r="F418" s="102">
        <v>342000</v>
      </c>
    </row>
    <row r="419" spans="1:6" s="50" customFormat="1" ht="31.5">
      <c r="A419" s="99" t="s">
        <v>490</v>
      </c>
      <c r="B419" s="94">
        <v>782</v>
      </c>
      <c r="C419" s="100" t="s">
        <v>1156</v>
      </c>
      <c r="D419" s="101" t="s">
        <v>443</v>
      </c>
      <c r="E419" s="100" t="s">
        <v>377</v>
      </c>
      <c r="F419" s="102">
        <v>1579999.76</v>
      </c>
    </row>
    <row r="420" spans="1:6" s="50" customFormat="1" ht="31.5">
      <c r="A420" s="99" t="s">
        <v>491</v>
      </c>
      <c r="B420" s="94">
        <v>782</v>
      </c>
      <c r="C420" s="100" t="s">
        <v>1156</v>
      </c>
      <c r="D420" s="101" t="s">
        <v>443</v>
      </c>
      <c r="E420" s="100" t="s">
        <v>489</v>
      </c>
      <c r="F420" s="102">
        <v>64015</v>
      </c>
    </row>
    <row r="421" spans="1:6" s="50" customFormat="1" ht="31.5">
      <c r="A421" s="99" t="s">
        <v>86</v>
      </c>
      <c r="B421" s="94">
        <v>782</v>
      </c>
      <c r="C421" s="100" t="s">
        <v>1156</v>
      </c>
      <c r="D421" s="101" t="s">
        <v>443</v>
      </c>
      <c r="E421" s="100" t="s">
        <v>378</v>
      </c>
      <c r="F421" s="102">
        <v>17990.22</v>
      </c>
    </row>
    <row r="422" spans="1:6" s="98" customFormat="1" ht="15.75">
      <c r="A422" s="93" t="s">
        <v>1162</v>
      </c>
      <c r="B422" s="113">
        <v>782</v>
      </c>
      <c r="C422" s="95" t="s">
        <v>1163</v>
      </c>
      <c r="D422" s="96"/>
      <c r="E422" s="95"/>
      <c r="F422" s="97">
        <f>F423</f>
        <v>800000</v>
      </c>
    </row>
    <row r="423" spans="1:6" s="50" customFormat="1" ht="15.75">
      <c r="A423" s="99" t="s">
        <v>495</v>
      </c>
      <c r="B423" s="94">
        <v>782</v>
      </c>
      <c r="C423" s="100" t="s">
        <v>494</v>
      </c>
      <c r="D423" s="101"/>
      <c r="E423" s="100"/>
      <c r="F423" s="102">
        <f>F424</f>
        <v>800000</v>
      </c>
    </row>
    <row r="424" spans="1:6" s="50" customFormat="1" ht="31.5">
      <c r="A424" s="99" t="s">
        <v>505</v>
      </c>
      <c r="B424" s="94">
        <v>782</v>
      </c>
      <c r="C424" s="100" t="s">
        <v>494</v>
      </c>
      <c r="D424" s="101" t="s">
        <v>493</v>
      </c>
      <c r="E424" s="100"/>
      <c r="F424" s="102">
        <f>F425</f>
        <v>800000</v>
      </c>
    </row>
    <row r="425" spans="1:6" s="50" customFormat="1" ht="31.5">
      <c r="A425" s="119" t="s">
        <v>490</v>
      </c>
      <c r="B425" s="120">
        <v>782</v>
      </c>
      <c r="C425" s="121" t="s">
        <v>494</v>
      </c>
      <c r="D425" s="122" t="s">
        <v>493</v>
      </c>
      <c r="E425" s="121" t="s">
        <v>377</v>
      </c>
      <c r="F425" s="58">
        <v>800000</v>
      </c>
    </row>
    <row r="426" spans="1:6" s="50" customFormat="1" ht="47.25">
      <c r="A426" s="114" t="s">
        <v>549</v>
      </c>
      <c r="B426" s="115">
        <v>792</v>
      </c>
      <c r="C426" s="116"/>
      <c r="D426" s="115"/>
      <c r="E426" s="123"/>
      <c r="F426" s="118">
        <f>F427+F465+F437+F441+F457+F449</f>
        <v>108808370.56</v>
      </c>
    </row>
    <row r="427" spans="1:6" s="50" customFormat="1" ht="15.75">
      <c r="A427" s="93" t="s">
        <v>1155</v>
      </c>
      <c r="B427" s="113">
        <v>792</v>
      </c>
      <c r="C427" s="95" t="s">
        <v>67</v>
      </c>
      <c r="D427" s="96"/>
      <c r="E427" s="95"/>
      <c r="F427" s="97">
        <f>F428</f>
        <v>9942037.93</v>
      </c>
    </row>
    <row r="428" spans="1:6" s="50" customFormat="1" ht="47.25">
      <c r="A428" s="99" t="s">
        <v>442</v>
      </c>
      <c r="B428" s="94">
        <v>792</v>
      </c>
      <c r="C428" s="100" t="s">
        <v>1156</v>
      </c>
      <c r="D428" s="101"/>
      <c r="E428" s="100"/>
      <c r="F428" s="102">
        <f>F430</f>
        <v>9942037.93</v>
      </c>
    </row>
    <row r="429" spans="1:6" s="50" customFormat="1" ht="47.25">
      <c r="A429" s="99" t="s">
        <v>591</v>
      </c>
      <c r="B429" s="94">
        <v>792</v>
      </c>
      <c r="C429" s="100" t="s">
        <v>1156</v>
      </c>
      <c r="D429" s="101" t="s">
        <v>590</v>
      </c>
      <c r="E429" s="100"/>
      <c r="F429" s="102">
        <f>F430</f>
        <v>9942037.93</v>
      </c>
    </row>
    <row r="430" spans="1:6" s="50" customFormat="1" ht="31.5">
      <c r="A430" s="99" t="s">
        <v>388</v>
      </c>
      <c r="B430" s="94">
        <v>792</v>
      </c>
      <c r="C430" s="100" t="s">
        <v>1156</v>
      </c>
      <c r="D430" s="101" t="s">
        <v>387</v>
      </c>
      <c r="E430" s="100"/>
      <c r="F430" s="102">
        <f>F436+F431+F432+F433+F434+F435</f>
        <v>9942037.93</v>
      </c>
    </row>
    <row r="431" spans="1:6" s="50" customFormat="1" ht="31.5">
      <c r="A431" s="99" t="s">
        <v>373</v>
      </c>
      <c r="B431" s="94">
        <v>792</v>
      </c>
      <c r="C431" s="100" t="s">
        <v>1156</v>
      </c>
      <c r="D431" s="101" t="s">
        <v>387</v>
      </c>
      <c r="E431" s="100" t="s">
        <v>381</v>
      </c>
      <c r="F431" s="102">
        <v>9017072.4</v>
      </c>
    </row>
    <row r="432" spans="1:6" s="50" customFormat="1" ht="31.5">
      <c r="A432" s="99" t="s">
        <v>375</v>
      </c>
      <c r="B432" s="94">
        <v>792</v>
      </c>
      <c r="C432" s="100" t="s">
        <v>1156</v>
      </c>
      <c r="D432" s="101" t="s">
        <v>387</v>
      </c>
      <c r="E432" s="100" t="s">
        <v>374</v>
      </c>
      <c r="F432" s="102">
        <v>8356.76</v>
      </c>
    </row>
    <row r="433" spans="1:6" s="50" customFormat="1" ht="31.5">
      <c r="A433" s="99" t="s">
        <v>85</v>
      </c>
      <c r="B433" s="94">
        <v>792</v>
      </c>
      <c r="C433" s="100" t="s">
        <v>1156</v>
      </c>
      <c r="D433" s="101" t="s">
        <v>387</v>
      </c>
      <c r="E433" s="100" t="s">
        <v>376</v>
      </c>
      <c r="F433" s="102">
        <v>500680</v>
      </c>
    </row>
    <row r="434" spans="1:6" s="50" customFormat="1" ht="31.5">
      <c r="A434" s="99" t="s">
        <v>490</v>
      </c>
      <c r="B434" s="94">
        <v>792</v>
      </c>
      <c r="C434" s="100" t="s">
        <v>1156</v>
      </c>
      <c r="D434" s="101" t="s">
        <v>387</v>
      </c>
      <c r="E434" s="100" t="s">
        <v>377</v>
      </c>
      <c r="F434" s="102">
        <v>403498.77</v>
      </c>
    </row>
    <row r="435" spans="1:6" s="50" customFormat="1" ht="31.5">
      <c r="A435" s="99" t="s">
        <v>491</v>
      </c>
      <c r="B435" s="94">
        <v>792</v>
      </c>
      <c r="C435" s="100" t="s">
        <v>1156</v>
      </c>
      <c r="D435" s="101" t="s">
        <v>387</v>
      </c>
      <c r="E435" s="100" t="s">
        <v>489</v>
      </c>
      <c r="F435" s="102">
        <v>10039</v>
      </c>
    </row>
    <row r="436" spans="1:6" s="50" customFormat="1" ht="31.5">
      <c r="A436" s="99" t="s">
        <v>86</v>
      </c>
      <c r="B436" s="94">
        <v>792</v>
      </c>
      <c r="C436" s="100" t="s">
        <v>1156</v>
      </c>
      <c r="D436" s="101" t="s">
        <v>387</v>
      </c>
      <c r="E436" s="100" t="s">
        <v>378</v>
      </c>
      <c r="F436" s="102">
        <v>2391</v>
      </c>
    </row>
    <row r="437" spans="1:6" s="107" customFormat="1" ht="15.75">
      <c r="A437" s="93" t="s">
        <v>465</v>
      </c>
      <c r="B437" s="94">
        <v>792</v>
      </c>
      <c r="C437" s="95" t="s">
        <v>466</v>
      </c>
      <c r="D437" s="96"/>
      <c r="E437" s="95"/>
      <c r="F437" s="97">
        <f>F439</f>
        <v>1362800</v>
      </c>
    </row>
    <row r="438" spans="1:6" ht="15.75">
      <c r="A438" s="99" t="s">
        <v>468</v>
      </c>
      <c r="B438" s="94">
        <v>792</v>
      </c>
      <c r="C438" s="100" t="s">
        <v>467</v>
      </c>
      <c r="D438" s="101"/>
      <c r="E438" s="100"/>
      <c r="F438" s="102">
        <f>F439</f>
        <v>1362800</v>
      </c>
    </row>
    <row r="439" spans="1:6" ht="31.5">
      <c r="A439" s="99" t="s">
        <v>342</v>
      </c>
      <c r="B439" s="94">
        <v>792</v>
      </c>
      <c r="C439" s="100" t="s">
        <v>467</v>
      </c>
      <c r="D439" s="101" t="s">
        <v>341</v>
      </c>
      <c r="E439" s="100"/>
      <c r="F439" s="102">
        <f>F440</f>
        <v>1362800</v>
      </c>
    </row>
    <row r="440" spans="1:6" ht="31.5">
      <c r="A440" s="99" t="s">
        <v>59</v>
      </c>
      <c r="B440" s="94">
        <v>792</v>
      </c>
      <c r="C440" s="100" t="s">
        <v>467</v>
      </c>
      <c r="D440" s="101" t="s">
        <v>341</v>
      </c>
      <c r="E440" s="100" t="s">
        <v>58</v>
      </c>
      <c r="F440" s="102">
        <v>1362800</v>
      </c>
    </row>
    <row r="441" spans="1:6" s="98" customFormat="1" ht="15.75">
      <c r="A441" s="93" t="s">
        <v>1162</v>
      </c>
      <c r="B441" s="94">
        <v>792</v>
      </c>
      <c r="C441" s="95" t="s">
        <v>1163</v>
      </c>
      <c r="D441" s="96"/>
      <c r="E441" s="95"/>
      <c r="F441" s="97">
        <f>F442+F445</f>
        <v>2990000</v>
      </c>
    </row>
    <row r="442" spans="1:6" s="50" customFormat="1" ht="15.75">
      <c r="A442" s="99" t="s">
        <v>617</v>
      </c>
      <c r="B442" s="94">
        <v>792</v>
      </c>
      <c r="C442" s="100" t="s">
        <v>1175</v>
      </c>
      <c r="D442" s="94"/>
      <c r="E442" s="100"/>
      <c r="F442" s="102">
        <f>F443</f>
        <v>2490000</v>
      </c>
    </row>
    <row r="443" spans="1:6" s="50" customFormat="1" ht="31.5">
      <c r="A443" s="99" t="s">
        <v>525</v>
      </c>
      <c r="B443" s="94">
        <v>792</v>
      </c>
      <c r="C443" s="100" t="s">
        <v>1175</v>
      </c>
      <c r="D443" s="101" t="s">
        <v>523</v>
      </c>
      <c r="E443" s="100"/>
      <c r="F443" s="102">
        <f>F444</f>
        <v>2490000</v>
      </c>
    </row>
    <row r="444" spans="1:6" s="50" customFormat="1" ht="31.5">
      <c r="A444" s="99" t="s">
        <v>28</v>
      </c>
      <c r="B444" s="94">
        <v>792</v>
      </c>
      <c r="C444" s="100" t="s">
        <v>1175</v>
      </c>
      <c r="D444" s="101" t="s">
        <v>523</v>
      </c>
      <c r="E444" s="100" t="s">
        <v>333</v>
      </c>
      <c r="F444" s="102">
        <v>2490000</v>
      </c>
    </row>
    <row r="445" spans="1:6" s="50" customFormat="1" ht="15.75">
      <c r="A445" s="99" t="s">
        <v>656</v>
      </c>
      <c r="B445" s="94">
        <v>792</v>
      </c>
      <c r="C445" s="100" t="s">
        <v>655</v>
      </c>
      <c r="D445" s="101"/>
      <c r="E445" s="100"/>
      <c r="F445" s="102">
        <f>F446</f>
        <v>500000</v>
      </c>
    </row>
    <row r="446" spans="1:6" s="50" customFormat="1" ht="31.5">
      <c r="A446" s="99" t="s">
        <v>631</v>
      </c>
      <c r="B446" s="94">
        <v>792</v>
      </c>
      <c r="C446" s="100" t="s">
        <v>655</v>
      </c>
      <c r="D446" s="101" t="s">
        <v>630</v>
      </c>
      <c r="E446" s="100"/>
      <c r="F446" s="102">
        <f>F447</f>
        <v>500000</v>
      </c>
    </row>
    <row r="447" spans="1:6" s="50" customFormat="1" ht="31.5">
      <c r="A447" s="99" t="s">
        <v>657</v>
      </c>
      <c r="B447" s="94">
        <v>792</v>
      </c>
      <c r="C447" s="100" t="s">
        <v>655</v>
      </c>
      <c r="D447" s="101" t="s">
        <v>658</v>
      </c>
      <c r="E447" s="100"/>
      <c r="F447" s="102">
        <f>F448</f>
        <v>500000</v>
      </c>
    </row>
    <row r="448" spans="1:6" s="50" customFormat="1" ht="31.5">
      <c r="A448" s="99" t="s">
        <v>85</v>
      </c>
      <c r="B448" s="94">
        <v>792</v>
      </c>
      <c r="C448" s="100" t="s">
        <v>655</v>
      </c>
      <c r="D448" s="101" t="s">
        <v>658</v>
      </c>
      <c r="E448" s="100" t="s">
        <v>376</v>
      </c>
      <c r="F448" s="102">
        <v>500000</v>
      </c>
    </row>
    <row r="449" spans="1:6" s="50" customFormat="1" ht="15.75">
      <c r="A449" s="93" t="s">
        <v>535</v>
      </c>
      <c r="B449" s="94">
        <v>792</v>
      </c>
      <c r="C449" s="100" t="s">
        <v>533</v>
      </c>
      <c r="D449" s="101"/>
      <c r="E449" s="100"/>
      <c r="F449" s="102">
        <f>F450+F453</f>
        <v>24385812</v>
      </c>
    </row>
    <row r="450" spans="1:6" s="50" customFormat="1" ht="15.75">
      <c r="A450" s="99" t="s">
        <v>666</v>
      </c>
      <c r="B450" s="94">
        <v>792</v>
      </c>
      <c r="C450" s="100" t="s">
        <v>661</v>
      </c>
      <c r="D450" s="101"/>
      <c r="E450" s="100"/>
      <c r="F450" s="102">
        <f>F451</f>
        <v>20475812</v>
      </c>
    </row>
    <row r="451" spans="1:6" s="50" customFormat="1" ht="31.5">
      <c r="A451" s="99" t="s">
        <v>678</v>
      </c>
      <c r="B451" s="94">
        <v>792</v>
      </c>
      <c r="C451" s="100" t="s">
        <v>661</v>
      </c>
      <c r="D451" s="101" t="s">
        <v>677</v>
      </c>
      <c r="E451" s="100"/>
      <c r="F451" s="102">
        <f>F452</f>
        <v>20475812</v>
      </c>
    </row>
    <row r="452" spans="1:6" s="50" customFormat="1" ht="47.25">
      <c r="A452" s="99" t="s">
        <v>679</v>
      </c>
      <c r="B452" s="94">
        <v>792</v>
      </c>
      <c r="C452" s="100" t="s">
        <v>661</v>
      </c>
      <c r="D452" s="101" t="s">
        <v>677</v>
      </c>
      <c r="E452" s="100" t="s">
        <v>680</v>
      </c>
      <c r="F452" s="102">
        <v>20475812</v>
      </c>
    </row>
    <row r="453" spans="1:6" ht="15.75">
      <c r="A453" s="99" t="s">
        <v>609</v>
      </c>
      <c r="B453" s="94">
        <v>792</v>
      </c>
      <c r="C453" s="100" t="s">
        <v>603</v>
      </c>
      <c r="D453" s="101"/>
      <c r="E453" s="100"/>
      <c r="F453" s="102">
        <f>F454</f>
        <v>3910000</v>
      </c>
    </row>
    <row r="454" spans="1:6" ht="31.5">
      <c r="A454" s="99" t="s">
        <v>609</v>
      </c>
      <c r="B454" s="94">
        <v>792</v>
      </c>
      <c r="C454" s="100" t="s">
        <v>603</v>
      </c>
      <c r="D454" s="101" t="s">
        <v>604</v>
      </c>
      <c r="E454" s="100"/>
      <c r="F454" s="102">
        <f>F455</f>
        <v>3910000</v>
      </c>
    </row>
    <row r="455" spans="1:6" ht="31.5">
      <c r="A455" s="99" t="s">
        <v>608</v>
      </c>
      <c r="B455" s="94">
        <v>792</v>
      </c>
      <c r="C455" s="100" t="s">
        <v>603</v>
      </c>
      <c r="D455" s="101" t="s">
        <v>605</v>
      </c>
      <c r="E455" s="100"/>
      <c r="F455" s="102">
        <f>F456</f>
        <v>3910000</v>
      </c>
    </row>
    <row r="456" spans="1:6" ht="31.5">
      <c r="A456" s="99" t="s">
        <v>28</v>
      </c>
      <c r="B456" s="94">
        <v>792</v>
      </c>
      <c r="C456" s="100" t="s">
        <v>603</v>
      </c>
      <c r="D456" s="101" t="s">
        <v>605</v>
      </c>
      <c r="E456" s="100" t="s">
        <v>333</v>
      </c>
      <c r="F456" s="102">
        <v>3910000</v>
      </c>
    </row>
    <row r="457" spans="1:6" s="107" customFormat="1" ht="15.75">
      <c r="A457" s="93" t="s">
        <v>545</v>
      </c>
      <c r="B457" s="113">
        <v>792</v>
      </c>
      <c r="C457" s="95" t="s">
        <v>71</v>
      </c>
      <c r="D457" s="96"/>
      <c r="E457" s="95"/>
      <c r="F457" s="97">
        <f>F458</f>
        <v>150000</v>
      </c>
    </row>
    <row r="458" spans="1:6" ht="15.75">
      <c r="A458" s="99" t="s">
        <v>1172</v>
      </c>
      <c r="B458" s="94">
        <v>792</v>
      </c>
      <c r="C458" s="100" t="s">
        <v>72</v>
      </c>
      <c r="D458" s="101"/>
      <c r="E458" s="100"/>
      <c r="F458" s="102">
        <f>F459</f>
        <v>150000</v>
      </c>
    </row>
    <row r="459" spans="1:6" ht="31.5">
      <c r="A459" s="99" t="s">
        <v>530</v>
      </c>
      <c r="B459" s="94">
        <v>792</v>
      </c>
      <c r="C459" s="100" t="s">
        <v>72</v>
      </c>
      <c r="D459" s="101" t="s">
        <v>529</v>
      </c>
      <c r="E459" s="100"/>
      <c r="F459" s="102">
        <f>F460</f>
        <v>150000</v>
      </c>
    </row>
    <row r="460" spans="1:6" ht="31.5">
      <c r="A460" s="99" t="s">
        <v>862</v>
      </c>
      <c r="B460" s="94">
        <v>792</v>
      </c>
      <c r="C460" s="100" t="s">
        <v>72</v>
      </c>
      <c r="D460" s="101" t="s">
        <v>859</v>
      </c>
      <c r="E460" s="100"/>
      <c r="F460" s="102">
        <f>F461</f>
        <v>150000</v>
      </c>
    </row>
    <row r="461" spans="1:6" ht="31.5">
      <c r="A461" s="99" t="s">
        <v>863</v>
      </c>
      <c r="B461" s="94">
        <v>792</v>
      </c>
      <c r="C461" s="100" t="s">
        <v>72</v>
      </c>
      <c r="D461" s="101" t="s">
        <v>857</v>
      </c>
      <c r="E461" s="100"/>
      <c r="F461" s="102">
        <f>F462+F463</f>
        <v>150000</v>
      </c>
    </row>
    <row r="462" spans="1:6" ht="31.5">
      <c r="A462" s="99" t="s">
        <v>28</v>
      </c>
      <c r="B462" s="94">
        <v>792</v>
      </c>
      <c r="C462" s="100" t="s">
        <v>72</v>
      </c>
      <c r="D462" s="101" t="s">
        <v>857</v>
      </c>
      <c r="E462" s="100" t="s">
        <v>333</v>
      </c>
      <c r="F462" s="102">
        <v>100000</v>
      </c>
    </row>
    <row r="463" spans="1:6" ht="47.25">
      <c r="A463" s="99" t="s">
        <v>864</v>
      </c>
      <c r="B463" s="94">
        <v>792</v>
      </c>
      <c r="C463" s="100" t="s">
        <v>72</v>
      </c>
      <c r="D463" s="101" t="s">
        <v>858</v>
      </c>
      <c r="E463" s="100"/>
      <c r="F463" s="102">
        <f>F464</f>
        <v>50000</v>
      </c>
    </row>
    <row r="464" spans="1:6" ht="31.5">
      <c r="A464" s="99" t="s">
        <v>28</v>
      </c>
      <c r="B464" s="94">
        <v>792</v>
      </c>
      <c r="C464" s="100" t="s">
        <v>72</v>
      </c>
      <c r="D464" s="101" t="s">
        <v>858</v>
      </c>
      <c r="E464" s="100" t="s">
        <v>333</v>
      </c>
      <c r="F464" s="102">
        <v>50000</v>
      </c>
    </row>
    <row r="465" spans="1:6" s="107" customFormat="1" ht="47.25">
      <c r="A465" s="93" t="s">
        <v>99</v>
      </c>
      <c r="B465" s="94">
        <v>792</v>
      </c>
      <c r="C465" s="95" t="s">
        <v>559</v>
      </c>
      <c r="D465" s="96"/>
      <c r="E465" s="95"/>
      <c r="F465" s="97">
        <f>F466+F470+F473</f>
        <v>69977720.63</v>
      </c>
    </row>
    <row r="466" spans="1:6" ht="31.5">
      <c r="A466" s="99" t="s">
        <v>469</v>
      </c>
      <c r="B466" s="94">
        <v>792</v>
      </c>
      <c r="C466" s="100" t="s">
        <v>572</v>
      </c>
      <c r="D466" s="101"/>
      <c r="E466" s="100"/>
      <c r="F466" s="102">
        <f>F468</f>
        <v>46926000</v>
      </c>
    </row>
    <row r="467" spans="1:6" ht="31.5">
      <c r="A467" s="99" t="s">
        <v>622</v>
      </c>
      <c r="B467" s="94">
        <v>792</v>
      </c>
      <c r="C467" s="100" t="s">
        <v>572</v>
      </c>
      <c r="D467" s="101" t="s">
        <v>621</v>
      </c>
      <c r="E467" s="100"/>
      <c r="F467" s="102">
        <f>F468</f>
        <v>46926000</v>
      </c>
    </row>
    <row r="468" spans="1:6" ht="31.5">
      <c r="A468" s="99" t="s">
        <v>566</v>
      </c>
      <c r="B468" s="94">
        <v>792</v>
      </c>
      <c r="C468" s="100" t="s">
        <v>572</v>
      </c>
      <c r="D468" s="101" t="s">
        <v>565</v>
      </c>
      <c r="E468" s="100"/>
      <c r="F468" s="102">
        <f>F469</f>
        <v>46926000</v>
      </c>
    </row>
    <row r="469" spans="1:6" ht="31.5">
      <c r="A469" s="99" t="s">
        <v>100</v>
      </c>
      <c r="B469" s="94">
        <v>792</v>
      </c>
      <c r="C469" s="100" t="s">
        <v>572</v>
      </c>
      <c r="D469" s="101" t="s">
        <v>565</v>
      </c>
      <c r="E469" s="100" t="s">
        <v>1253</v>
      </c>
      <c r="F469" s="102">
        <v>46926000</v>
      </c>
    </row>
    <row r="470" spans="1:6" ht="15.75">
      <c r="A470" s="99" t="s">
        <v>875</v>
      </c>
      <c r="B470" s="94">
        <v>792</v>
      </c>
      <c r="C470" s="100" t="s">
        <v>873</v>
      </c>
      <c r="D470" s="101"/>
      <c r="E470" s="100"/>
      <c r="F470" s="102">
        <f>F471</f>
        <v>9195000</v>
      </c>
    </row>
    <row r="471" spans="1:6" ht="31.5">
      <c r="A471" s="99" t="s">
        <v>879</v>
      </c>
      <c r="B471" s="94">
        <v>792</v>
      </c>
      <c r="C471" s="100" t="s">
        <v>873</v>
      </c>
      <c r="D471" s="101" t="s">
        <v>877</v>
      </c>
      <c r="E471" s="100"/>
      <c r="F471" s="102">
        <f>F472</f>
        <v>9195000</v>
      </c>
    </row>
    <row r="472" spans="1:6" ht="31.5">
      <c r="A472" s="99" t="s">
        <v>878</v>
      </c>
      <c r="B472" s="94">
        <v>792</v>
      </c>
      <c r="C472" s="100" t="s">
        <v>873</v>
      </c>
      <c r="D472" s="101" t="s">
        <v>877</v>
      </c>
      <c r="E472" s="100" t="s">
        <v>876</v>
      </c>
      <c r="F472" s="102">
        <v>9195000</v>
      </c>
    </row>
    <row r="473" spans="1:6" ht="15.75">
      <c r="A473" s="99" t="s">
        <v>880</v>
      </c>
      <c r="B473" s="94">
        <v>792</v>
      </c>
      <c r="C473" s="100" t="s">
        <v>874</v>
      </c>
      <c r="D473" s="101"/>
      <c r="E473" s="100"/>
      <c r="F473" s="102">
        <f>F474</f>
        <v>13856720.63</v>
      </c>
    </row>
    <row r="474" spans="1:6" ht="31.5">
      <c r="A474" s="99" t="s">
        <v>631</v>
      </c>
      <c r="B474" s="94">
        <v>792</v>
      </c>
      <c r="C474" s="100" t="s">
        <v>874</v>
      </c>
      <c r="D474" s="101" t="s">
        <v>881</v>
      </c>
      <c r="E474" s="100"/>
      <c r="F474" s="102">
        <f>F475</f>
        <v>13856720.63</v>
      </c>
    </row>
    <row r="475" spans="1:6" ht="31.5">
      <c r="A475" s="119" t="s">
        <v>28</v>
      </c>
      <c r="B475" s="120">
        <v>792</v>
      </c>
      <c r="C475" s="121" t="s">
        <v>874</v>
      </c>
      <c r="D475" s="122" t="s">
        <v>881</v>
      </c>
      <c r="E475" s="121" t="s">
        <v>333</v>
      </c>
      <c r="F475" s="58">
        <v>13856720.63</v>
      </c>
    </row>
    <row r="476" spans="1:8" ht="15.75">
      <c r="A476" s="132" t="s">
        <v>77</v>
      </c>
      <c r="B476" s="133"/>
      <c r="C476" s="133"/>
      <c r="D476" s="133"/>
      <c r="E476" s="133"/>
      <c r="F476" s="134">
        <f>F426+F411+F268+F256+F201+F185+F13+F478</f>
        <v>1331391115.6399999</v>
      </c>
      <c r="H476" s="66"/>
    </row>
    <row r="478" spans="1:6" ht="15.75">
      <c r="A478" s="61" t="s">
        <v>356</v>
      </c>
      <c r="B478" s="135"/>
      <c r="C478" s="135"/>
      <c r="D478" s="135" t="s">
        <v>1203</v>
      </c>
      <c r="E478" s="135"/>
      <c r="F478" s="64"/>
    </row>
    <row r="479" spans="1:6" ht="15.75">
      <c r="A479" s="51"/>
      <c r="B479" s="51"/>
      <c r="C479" s="51"/>
      <c r="D479" s="51"/>
      <c r="E479" s="51"/>
      <c r="F479" s="66"/>
    </row>
    <row r="480" spans="1:6" ht="15.75">
      <c r="A480" s="51"/>
      <c r="B480" s="51"/>
      <c r="C480" s="51"/>
      <c r="D480" s="51"/>
      <c r="E480" s="51"/>
      <c r="F480" s="66"/>
    </row>
    <row r="485" ht="15.75" hidden="1"/>
    <row r="486" ht="15.75" hidden="1"/>
    <row r="487" ht="15.75" hidden="1"/>
    <row r="488" ht="15.75" hidden="1"/>
    <row r="489" ht="15.75" hidden="1"/>
  </sheetData>
  <sheetProtection/>
  <mergeCells count="9">
    <mergeCell ref="A4:F4"/>
    <mergeCell ref="A3:F3"/>
    <mergeCell ref="A2:F2"/>
    <mergeCell ref="A1:F1"/>
    <mergeCell ref="A9:F9"/>
    <mergeCell ref="D7:F7"/>
    <mergeCell ref="A6:F6"/>
    <mergeCell ref="A5:F5"/>
    <mergeCell ref="A8:F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1.125" style="61" customWidth="1"/>
    <col min="2" max="2" width="6.125" style="136" customWidth="1"/>
    <col min="3" max="3" width="9.25390625" style="61" customWidth="1"/>
    <col min="4" max="4" width="4.875" style="136" customWidth="1"/>
    <col min="5" max="5" width="16.875" style="162" customWidth="1"/>
    <col min="6" max="6" width="13.875" style="61" customWidth="1"/>
    <col min="7" max="7" width="11.125" style="61" customWidth="1"/>
    <col min="8" max="16384" width="9.125" style="61" customWidth="1"/>
  </cols>
  <sheetData>
    <row r="1" spans="1:5" ht="15.75">
      <c r="A1" s="248" t="s">
        <v>1263</v>
      </c>
      <c r="B1" s="248"/>
      <c r="C1" s="248"/>
      <c r="D1" s="248"/>
      <c r="E1" s="248"/>
    </row>
    <row r="2" spans="1:5" ht="15.75">
      <c r="A2" s="248" t="s">
        <v>1262</v>
      </c>
      <c r="B2" s="248"/>
      <c r="C2" s="248"/>
      <c r="D2" s="248"/>
      <c r="E2" s="248"/>
    </row>
    <row r="3" spans="1:5" ht="15.75">
      <c r="A3" s="248" t="s">
        <v>1261</v>
      </c>
      <c r="B3" s="248"/>
      <c r="C3" s="248"/>
      <c r="D3" s="248"/>
      <c r="E3" s="248"/>
    </row>
    <row r="4" spans="1:5" ht="15.75">
      <c r="A4" s="248" t="s">
        <v>1260</v>
      </c>
      <c r="B4" s="248"/>
      <c r="C4" s="248"/>
      <c r="D4" s="248"/>
      <c r="E4" s="248"/>
    </row>
    <row r="5" spans="1:5" ht="15.75">
      <c r="A5" s="248" t="s">
        <v>1259</v>
      </c>
      <c r="B5" s="248"/>
      <c r="C5" s="248"/>
      <c r="D5" s="248"/>
      <c r="E5" s="248"/>
    </row>
    <row r="6" spans="1:5" ht="15.75">
      <c r="A6" s="248" t="s">
        <v>1258</v>
      </c>
      <c r="B6" s="248"/>
      <c r="C6" s="248"/>
      <c r="D6" s="248"/>
      <c r="E6" s="248"/>
    </row>
    <row r="7" spans="2:5" ht="12.75" customHeight="1">
      <c r="B7" s="61"/>
      <c r="C7" s="248"/>
      <c r="D7" s="248"/>
      <c r="E7" s="248"/>
    </row>
    <row r="8" spans="1:5" ht="15.75">
      <c r="A8" s="254" t="s">
        <v>522</v>
      </c>
      <c r="B8" s="254"/>
      <c r="C8" s="254"/>
      <c r="D8" s="254"/>
      <c r="E8" s="254"/>
    </row>
    <row r="9" spans="1:5" ht="15.75">
      <c r="A9" s="254" t="s">
        <v>1154</v>
      </c>
      <c r="B9" s="254"/>
      <c r="C9" s="254"/>
      <c r="D9" s="254"/>
      <c r="E9" s="254"/>
    </row>
    <row r="10" spans="1:5" ht="15.75">
      <c r="A10" s="254" t="s">
        <v>733</v>
      </c>
      <c r="B10" s="254"/>
      <c r="C10" s="254"/>
      <c r="D10" s="254"/>
      <c r="E10" s="254"/>
    </row>
    <row r="11" spans="4:5" ht="13.5" customHeight="1" thickBot="1">
      <c r="D11" s="137"/>
      <c r="E11" s="138" t="s">
        <v>882</v>
      </c>
    </row>
    <row r="12" spans="1:5" s="136" customFormat="1" ht="16.5" thickBot="1">
      <c r="A12" s="49" t="s">
        <v>78</v>
      </c>
      <c r="B12" s="49" t="s">
        <v>1151</v>
      </c>
      <c r="C12" s="49" t="s">
        <v>1152</v>
      </c>
      <c r="D12" s="49" t="s">
        <v>1153</v>
      </c>
      <c r="E12" s="139" t="s">
        <v>63</v>
      </c>
    </row>
    <row r="13" spans="1:5" s="136" customFormat="1" ht="15.75">
      <c r="A13" s="120">
        <v>1</v>
      </c>
      <c r="B13" s="120">
        <v>2</v>
      </c>
      <c r="C13" s="120">
        <v>3</v>
      </c>
      <c r="D13" s="120">
        <v>4</v>
      </c>
      <c r="E13" s="140">
        <v>5</v>
      </c>
    </row>
    <row r="14" spans="1:5" s="142" customFormat="1" ht="15.75">
      <c r="A14" s="114" t="s">
        <v>1155</v>
      </c>
      <c r="B14" s="117" t="s">
        <v>67</v>
      </c>
      <c r="C14" s="116"/>
      <c r="D14" s="141"/>
      <c r="E14" s="118">
        <f>E15+E24+E44</f>
        <v>73022512.27</v>
      </c>
    </row>
    <row r="15" spans="1:5" s="142" customFormat="1" ht="47.25">
      <c r="A15" s="99" t="s">
        <v>37</v>
      </c>
      <c r="B15" s="101" t="s">
        <v>1187</v>
      </c>
      <c r="C15" s="89"/>
      <c r="D15" s="143"/>
      <c r="E15" s="102">
        <f>E17</f>
        <v>3006205.37</v>
      </c>
    </row>
    <row r="16" spans="1:7" s="142" customFormat="1" ht="47.25">
      <c r="A16" s="99" t="s">
        <v>591</v>
      </c>
      <c r="B16" s="101" t="s">
        <v>1187</v>
      </c>
      <c r="C16" s="144" t="s">
        <v>590</v>
      </c>
      <c r="D16" s="143"/>
      <c r="E16" s="102">
        <f>E17</f>
        <v>3006205.37</v>
      </c>
      <c r="G16" s="145"/>
    </row>
    <row r="17" spans="1:5" s="142" customFormat="1" ht="15.75">
      <c r="A17" s="99" t="s">
        <v>1157</v>
      </c>
      <c r="B17" s="101" t="s">
        <v>1187</v>
      </c>
      <c r="C17" s="100" t="s">
        <v>443</v>
      </c>
      <c r="D17" s="146"/>
      <c r="E17" s="102">
        <f>E18+E19+E20+E21+E23+E22</f>
        <v>3006205.37</v>
      </c>
    </row>
    <row r="18" spans="1:5" s="142" customFormat="1" ht="15.75">
      <c r="A18" s="99" t="s">
        <v>373</v>
      </c>
      <c r="B18" s="101" t="s">
        <v>1187</v>
      </c>
      <c r="C18" s="100" t="s">
        <v>443</v>
      </c>
      <c r="D18" s="146" t="s">
        <v>381</v>
      </c>
      <c r="E18" s="102">
        <v>2418581.84</v>
      </c>
    </row>
    <row r="19" spans="1:5" s="142" customFormat="1" ht="15.75">
      <c r="A19" s="99" t="s">
        <v>375</v>
      </c>
      <c r="B19" s="101" t="s">
        <v>1187</v>
      </c>
      <c r="C19" s="100" t="s">
        <v>443</v>
      </c>
      <c r="D19" s="146" t="s">
        <v>374</v>
      </c>
      <c r="E19" s="102">
        <v>0</v>
      </c>
    </row>
    <row r="20" spans="1:5" s="142" customFormat="1" ht="31.5">
      <c r="A20" s="99" t="s">
        <v>85</v>
      </c>
      <c r="B20" s="101" t="s">
        <v>1187</v>
      </c>
      <c r="C20" s="100" t="s">
        <v>443</v>
      </c>
      <c r="D20" s="146" t="s">
        <v>376</v>
      </c>
      <c r="E20" s="102">
        <v>147898.66</v>
      </c>
    </row>
    <row r="21" spans="1:5" s="142" customFormat="1" ht="31.5">
      <c r="A21" s="99" t="s">
        <v>490</v>
      </c>
      <c r="B21" s="101" t="s">
        <v>1187</v>
      </c>
      <c r="C21" s="100" t="s">
        <v>443</v>
      </c>
      <c r="D21" s="146" t="s">
        <v>377</v>
      </c>
      <c r="E21" s="102">
        <v>347118.49</v>
      </c>
    </row>
    <row r="22" spans="1:5" s="142" customFormat="1" ht="15.75">
      <c r="A22" s="99" t="s">
        <v>491</v>
      </c>
      <c r="B22" s="101" t="s">
        <v>1187</v>
      </c>
      <c r="C22" s="100" t="s">
        <v>443</v>
      </c>
      <c r="D22" s="146" t="s">
        <v>489</v>
      </c>
      <c r="E22" s="102">
        <v>864</v>
      </c>
    </row>
    <row r="23" spans="1:5" s="142" customFormat="1" ht="15.75">
      <c r="A23" s="99" t="s">
        <v>86</v>
      </c>
      <c r="B23" s="101" t="s">
        <v>1187</v>
      </c>
      <c r="C23" s="100" t="s">
        <v>443</v>
      </c>
      <c r="D23" s="146" t="s">
        <v>378</v>
      </c>
      <c r="E23" s="102">
        <v>91742.38</v>
      </c>
    </row>
    <row r="24" spans="1:5" ht="47.25">
      <c r="A24" s="99" t="s">
        <v>442</v>
      </c>
      <c r="B24" s="101" t="s">
        <v>1156</v>
      </c>
      <c r="C24" s="100"/>
      <c r="D24" s="146"/>
      <c r="E24" s="102">
        <f>E25</f>
        <v>63629293.260000005</v>
      </c>
    </row>
    <row r="25" spans="1:5" ht="47.25">
      <c r="A25" s="99" t="s">
        <v>591</v>
      </c>
      <c r="B25" s="101" t="s">
        <v>1156</v>
      </c>
      <c r="C25" s="144" t="s">
        <v>590</v>
      </c>
      <c r="D25" s="146"/>
      <c r="E25" s="102">
        <f>E26+E35+E37</f>
        <v>63629293.260000005</v>
      </c>
    </row>
    <row r="26" spans="1:5" ht="15.75">
      <c r="A26" s="99" t="s">
        <v>1157</v>
      </c>
      <c r="B26" s="101" t="s">
        <v>1156</v>
      </c>
      <c r="C26" s="100" t="s">
        <v>443</v>
      </c>
      <c r="D26" s="146"/>
      <c r="E26" s="102">
        <f>E27+E28+E29+E30+E31+E34+E33+E32</f>
        <v>51327662.56</v>
      </c>
    </row>
    <row r="27" spans="1:5" ht="15.75">
      <c r="A27" s="99" t="s">
        <v>373</v>
      </c>
      <c r="B27" s="101" t="s">
        <v>1156</v>
      </c>
      <c r="C27" s="100" t="s">
        <v>443</v>
      </c>
      <c r="D27" s="146" t="s">
        <v>381</v>
      </c>
      <c r="E27" s="102">
        <v>38835657.22</v>
      </c>
    </row>
    <row r="28" spans="1:5" ht="15.75">
      <c r="A28" s="99" t="s">
        <v>375</v>
      </c>
      <c r="B28" s="101" t="s">
        <v>1156</v>
      </c>
      <c r="C28" s="100" t="s">
        <v>443</v>
      </c>
      <c r="D28" s="146" t="s">
        <v>374</v>
      </c>
      <c r="E28" s="102">
        <v>16503.88</v>
      </c>
    </row>
    <row r="29" spans="1:5" ht="31.5">
      <c r="A29" s="99" t="s">
        <v>85</v>
      </c>
      <c r="B29" s="101" t="s">
        <v>1156</v>
      </c>
      <c r="C29" s="100" t="s">
        <v>443</v>
      </c>
      <c r="D29" s="146" t="s">
        <v>376</v>
      </c>
      <c r="E29" s="102">
        <v>1899692.78</v>
      </c>
    </row>
    <row r="30" spans="1:5" ht="31.5">
      <c r="A30" s="99" t="s">
        <v>87</v>
      </c>
      <c r="B30" s="101" t="s">
        <v>1156</v>
      </c>
      <c r="C30" s="100" t="s">
        <v>443</v>
      </c>
      <c r="D30" s="146" t="s">
        <v>380</v>
      </c>
      <c r="E30" s="102">
        <v>0</v>
      </c>
    </row>
    <row r="31" spans="1:5" ht="31.5">
      <c r="A31" s="99" t="s">
        <v>490</v>
      </c>
      <c r="B31" s="101" t="s">
        <v>1156</v>
      </c>
      <c r="C31" s="100" t="s">
        <v>443</v>
      </c>
      <c r="D31" s="146" t="s">
        <v>377</v>
      </c>
      <c r="E31" s="102">
        <v>10142764.69</v>
      </c>
    </row>
    <row r="32" spans="1:5" ht="110.25">
      <c r="A32" s="99" t="s">
        <v>883</v>
      </c>
      <c r="B32" s="101" t="s">
        <v>1156</v>
      </c>
      <c r="C32" s="100" t="s">
        <v>443</v>
      </c>
      <c r="D32" s="146" t="s">
        <v>640</v>
      </c>
      <c r="E32" s="102">
        <v>27085.42</v>
      </c>
    </row>
    <row r="33" spans="1:5" ht="15.75">
      <c r="A33" s="99" t="s">
        <v>491</v>
      </c>
      <c r="B33" s="101" t="s">
        <v>1156</v>
      </c>
      <c r="C33" s="100" t="s">
        <v>443</v>
      </c>
      <c r="D33" s="146" t="s">
        <v>489</v>
      </c>
      <c r="E33" s="102">
        <v>292896.58</v>
      </c>
    </row>
    <row r="34" spans="1:5" ht="15.75">
      <c r="A34" s="99" t="s">
        <v>86</v>
      </c>
      <c r="B34" s="101" t="s">
        <v>1156</v>
      </c>
      <c r="C34" s="100" t="s">
        <v>443</v>
      </c>
      <c r="D34" s="146" t="s">
        <v>378</v>
      </c>
      <c r="E34" s="102">
        <v>113061.99</v>
      </c>
    </row>
    <row r="35" spans="1:5" ht="31.5">
      <c r="A35" s="99" t="s">
        <v>1188</v>
      </c>
      <c r="B35" s="101" t="s">
        <v>1156</v>
      </c>
      <c r="C35" s="100" t="s">
        <v>444</v>
      </c>
      <c r="D35" s="146"/>
      <c r="E35" s="102">
        <f>E36</f>
        <v>2359592.77</v>
      </c>
    </row>
    <row r="36" spans="1:5" ht="15.75">
      <c r="A36" s="99" t="s">
        <v>373</v>
      </c>
      <c r="B36" s="101" t="s">
        <v>1156</v>
      </c>
      <c r="C36" s="100" t="s">
        <v>444</v>
      </c>
      <c r="D36" s="146" t="s">
        <v>381</v>
      </c>
      <c r="E36" s="102">
        <v>2359592.77</v>
      </c>
    </row>
    <row r="37" spans="1:5" ht="15.75">
      <c r="A37" s="99" t="s">
        <v>388</v>
      </c>
      <c r="B37" s="101" t="s">
        <v>1156</v>
      </c>
      <c r="C37" s="100" t="s">
        <v>387</v>
      </c>
      <c r="D37" s="146"/>
      <c r="E37" s="102">
        <f>E43+E38+E39+E40+E41+E42</f>
        <v>9942037.93</v>
      </c>
    </row>
    <row r="38" spans="1:5" ht="15.75">
      <c r="A38" s="99" t="s">
        <v>373</v>
      </c>
      <c r="B38" s="101" t="s">
        <v>1156</v>
      </c>
      <c r="C38" s="100" t="s">
        <v>387</v>
      </c>
      <c r="D38" s="146" t="s">
        <v>381</v>
      </c>
      <c r="E38" s="102">
        <v>9017072.4</v>
      </c>
    </row>
    <row r="39" spans="1:5" ht="15.75">
      <c r="A39" s="99" t="s">
        <v>375</v>
      </c>
      <c r="B39" s="101" t="s">
        <v>1156</v>
      </c>
      <c r="C39" s="100" t="s">
        <v>387</v>
      </c>
      <c r="D39" s="146" t="s">
        <v>374</v>
      </c>
      <c r="E39" s="102">
        <v>8356.76</v>
      </c>
    </row>
    <row r="40" spans="1:5" ht="31.5">
      <c r="A40" s="99" t="s">
        <v>85</v>
      </c>
      <c r="B40" s="101" t="s">
        <v>1156</v>
      </c>
      <c r="C40" s="100" t="s">
        <v>387</v>
      </c>
      <c r="D40" s="146" t="s">
        <v>376</v>
      </c>
      <c r="E40" s="102">
        <v>500680</v>
      </c>
    </row>
    <row r="41" spans="1:5" ht="31.5">
      <c r="A41" s="99" t="s">
        <v>490</v>
      </c>
      <c r="B41" s="101" t="s">
        <v>1156</v>
      </c>
      <c r="C41" s="100" t="s">
        <v>387</v>
      </c>
      <c r="D41" s="146" t="s">
        <v>377</v>
      </c>
      <c r="E41" s="102">
        <v>403498.77</v>
      </c>
    </row>
    <row r="42" spans="1:5" ht="15.75">
      <c r="A42" s="99" t="s">
        <v>491</v>
      </c>
      <c r="B42" s="101" t="s">
        <v>1156</v>
      </c>
      <c r="C42" s="100" t="s">
        <v>387</v>
      </c>
      <c r="D42" s="146" t="s">
        <v>489</v>
      </c>
      <c r="E42" s="102">
        <v>10039</v>
      </c>
    </row>
    <row r="43" spans="1:5" ht="15.75">
      <c r="A43" s="99" t="s">
        <v>86</v>
      </c>
      <c r="B43" s="101" t="s">
        <v>1156</v>
      </c>
      <c r="C43" s="100" t="s">
        <v>387</v>
      </c>
      <c r="D43" s="146" t="s">
        <v>378</v>
      </c>
      <c r="E43" s="102">
        <v>2391</v>
      </c>
    </row>
    <row r="44" spans="1:5" ht="15.75">
      <c r="A44" s="99" t="s">
        <v>612</v>
      </c>
      <c r="B44" s="101" t="s">
        <v>544</v>
      </c>
      <c r="C44" s="100"/>
      <c r="D44" s="146"/>
      <c r="E44" s="102">
        <f>E59+E45+E65+E73</f>
        <v>6387013.64</v>
      </c>
    </row>
    <row r="45" spans="1:5" ht="15.75">
      <c r="A45" s="99" t="s">
        <v>624</v>
      </c>
      <c r="B45" s="101" t="s">
        <v>544</v>
      </c>
      <c r="C45" s="100" t="s">
        <v>570</v>
      </c>
      <c r="D45" s="146"/>
      <c r="E45" s="102">
        <f>E46</f>
        <v>3296295.1799999997</v>
      </c>
    </row>
    <row r="46" spans="1:5" ht="63">
      <c r="A46" s="99" t="s">
        <v>88</v>
      </c>
      <c r="B46" s="101" t="s">
        <v>544</v>
      </c>
      <c r="C46" s="100" t="s">
        <v>569</v>
      </c>
      <c r="D46" s="146"/>
      <c r="E46" s="102">
        <f>E47+E50+E54</f>
        <v>3296295.1799999997</v>
      </c>
    </row>
    <row r="47" spans="1:5" ht="31.5">
      <c r="A47" s="99" t="s">
        <v>1192</v>
      </c>
      <c r="B47" s="101" t="s">
        <v>544</v>
      </c>
      <c r="C47" s="100" t="s">
        <v>1191</v>
      </c>
      <c r="D47" s="146"/>
      <c r="E47" s="102">
        <f>E48+E49</f>
        <v>731600</v>
      </c>
    </row>
    <row r="48" spans="1:5" ht="15.75">
      <c r="A48" s="99" t="s">
        <v>373</v>
      </c>
      <c r="B48" s="101" t="s">
        <v>544</v>
      </c>
      <c r="C48" s="100" t="s">
        <v>1191</v>
      </c>
      <c r="D48" s="146" t="s">
        <v>381</v>
      </c>
      <c r="E48" s="102">
        <v>731556.22</v>
      </c>
    </row>
    <row r="49" spans="1:5" ht="31.5">
      <c r="A49" s="99" t="s">
        <v>346</v>
      </c>
      <c r="B49" s="101" t="s">
        <v>544</v>
      </c>
      <c r="C49" s="100" t="s">
        <v>1191</v>
      </c>
      <c r="D49" s="146" t="s">
        <v>377</v>
      </c>
      <c r="E49" s="102">
        <v>43.78</v>
      </c>
    </row>
    <row r="50" spans="1:5" ht="31.5">
      <c r="A50" s="99" t="s">
        <v>451</v>
      </c>
      <c r="B50" s="101" t="s">
        <v>544</v>
      </c>
      <c r="C50" s="100" t="s">
        <v>1193</v>
      </c>
      <c r="D50" s="146"/>
      <c r="E50" s="102">
        <f>E53+E51+E52</f>
        <v>215778.97</v>
      </c>
    </row>
    <row r="51" spans="1:5" ht="15.75">
      <c r="A51" s="99" t="s">
        <v>373</v>
      </c>
      <c r="B51" s="101" t="s">
        <v>544</v>
      </c>
      <c r="C51" s="100" t="s">
        <v>1193</v>
      </c>
      <c r="D51" s="146" t="s">
        <v>381</v>
      </c>
      <c r="E51" s="102">
        <v>119227.32</v>
      </c>
    </row>
    <row r="52" spans="1:5" ht="31.5">
      <c r="A52" s="99" t="s">
        <v>85</v>
      </c>
      <c r="B52" s="101" t="s">
        <v>544</v>
      </c>
      <c r="C52" s="100" t="s">
        <v>1193</v>
      </c>
      <c r="D52" s="146" t="s">
        <v>376</v>
      </c>
      <c r="E52" s="102">
        <v>88575</v>
      </c>
    </row>
    <row r="53" spans="1:5" ht="31.5">
      <c r="A53" s="99" t="s">
        <v>490</v>
      </c>
      <c r="B53" s="101" t="s">
        <v>544</v>
      </c>
      <c r="C53" s="100" t="s">
        <v>1193</v>
      </c>
      <c r="D53" s="146" t="s">
        <v>377</v>
      </c>
      <c r="E53" s="102">
        <v>7976.65</v>
      </c>
    </row>
    <row r="54" spans="1:5" ht="31.5">
      <c r="A54" s="99" t="s">
        <v>1245</v>
      </c>
      <c r="B54" s="101" t="s">
        <v>544</v>
      </c>
      <c r="C54" s="100" t="s">
        <v>1194</v>
      </c>
      <c r="D54" s="146"/>
      <c r="E54" s="102">
        <f>E58+E55+E56+E57</f>
        <v>2348916.21</v>
      </c>
    </row>
    <row r="55" spans="1:5" ht="15.75">
      <c r="A55" s="99" t="s">
        <v>373</v>
      </c>
      <c r="B55" s="101" t="s">
        <v>544</v>
      </c>
      <c r="C55" s="100" t="s">
        <v>1194</v>
      </c>
      <c r="D55" s="146" t="s">
        <v>381</v>
      </c>
      <c r="E55" s="102">
        <v>1650085.38</v>
      </c>
    </row>
    <row r="56" spans="1:5" ht="15.75">
      <c r="A56" s="99" t="s">
        <v>375</v>
      </c>
      <c r="B56" s="101" t="s">
        <v>544</v>
      </c>
      <c r="C56" s="100" t="s">
        <v>1194</v>
      </c>
      <c r="D56" s="146" t="s">
        <v>374</v>
      </c>
      <c r="E56" s="102">
        <v>8100</v>
      </c>
    </row>
    <row r="57" spans="1:5" ht="31.5">
      <c r="A57" s="99" t="s">
        <v>85</v>
      </c>
      <c r="B57" s="101" t="s">
        <v>544</v>
      </c>
      <c r="C57" s="100" t="s">
        <v>1194</v>
      </c>
      <c r="D57" s="146" t="s">
        <v>376</v>
      </c>
      <c r="E57" s="102">
        <v>260767.82</v>
      </c>
    </row>
    <row r="58" spans="1:5" ht="31.5">
      <c r="A58" s="99" t="s">
        <v>490</v>
      </c>
      <c r="B58" s="101" t="s">
        <v>544</v>
      </c>
      <c r="C58" s="100" t="s">
        <v>1194</v>
      </c>
      <c r="D58" s="146" t="s">
        <v>377</v>
      </c>
      <c r="E58" s="102">
        <v>429963.01</v>
      </c>
    </row>
    <row r="59" spans="1:5" ht="31.5">
      <c r="A59" s="99" t="s">
        <v>471</v>
      </c>
      <c r="B59" s="101" t="s">
        <v>544</v>
      </c>
      <c r="C59" s="100" t="s">
        <v>472</v>
      </c>
      <c r="D59" s="146"/>
      <c r="E59" s="102">
        <f>E60+E62</f>
        <v>484392.08</v>
      </c>
    </row>
    <row r="60" spans="1:5" ht="31.5">
      <c r="A60" s="99" t="s">
        <v>636</v>
      </c>
      <c r="B60" s="101" t="s">
        <v>544</v>
      </c>
      <c r="C60" s="100" t="s">
        <v>470</v>
      </c>
      <c r="D60" s="146"/>
      <c r="E60" s="102">
        <f>E61</f>
        <v>434392.08</v>
      </c>
    </row>
    <row r="61" spans="1:5" ht="31.5">
      <c r="A61" s="99" t="s">
        <v>490</v>
      </c>
      <c r="B61" s="101" t="s">
        <v>544</v>
      </c>
      <c r="C61" s="100" t="s">
        <v>470</v>
      </c>
      <c r="D61" s="146" t="s">
        <v>377</v>
      </c>
      <c r="E61" s="102">
        <v>434392.08</v>
      </c>
    </row>
    <row r="62" spans="1:5" ht="15.75">
      <c r="A62" s="99" t="s">
        <v>359</v>
      </c>
      <c r="B62" s="101" t="s">
        <v>544</v>
      </c>
      <c r="C62" s="100" t="s">
        <v>358</v>
      </c>
      <c r="D62" s="146"/>
      <c r="E62" s="102">
        <f>E63+E64</f>
        <v>50000</v>
      </c>
    </row>
    <row r="63" spans="1:5" ht="31.5">
      <c r="A63" s="147" t="s">
        <v>87</v>
      </c>
      <c r="B63" s="101" t="s">
        <v>544</v>
      </c>
      <c r="C63" s="100" t="s">
        <v>358</v>
      </c>
      <c r="D63" s="146" t="s">
        <v>380</v>
      </c>
      <c r="E63" s="102">
        <v>0</v>
      </c>
    </row>
    <row r="64" spans="1:5" ht="31.5">
      <c r="A64" s="147" t="s">
        <v>490</v>
      </c>
      <c r="B64" s="101" t="s">
        <v>544</v>
      </c>
      <c r="C64" s="100" t="s">
        <v>358</v>
      </c>
      <c r="D64" s="146" t="s">
        <v>377</v>
      </c>
      <c r="E64" s="102">
        <v>50000</v>
      </c>
    </row>
    <row r="65" spans="1:5" ht="31.5">
      <c r="A65" s="99" t="s">
        <v>642</v>
      </c>
      <c r="B65" s="101" t="s">
        <v>544</v>
      </c>
      <c r="C65" s="100" t="s">
        <v>641</v>
      </c>
      <c r="D65" s="146"/>
      <c r="E65" s="102">
        <f>E66+E68+E71</f>
        <v>2545333.38</v>
      </c>
    </row>
    <row r="66" spans="1:5" ht="15.75">
      <c r="A66" s="99" t="s">
        <v>643</v>
      </c>
      <c r="B66" s="101" t="s">
        <v>544</v>
      </c>
      <c r="C66" s="100" t="s">
        <v>644</v>
      </c>
      <c r="D66" s="146"/>
      <c r="E66" s="102">
        <f>E67</f>
        <v>595260</v>
      </c>
    </row>
    <row r="67" spans="1:5" ht="31.5">
      <c r="A67" s="99" t="s">
        <v>646</v>
      </c>
      <c r="B67" s="101" t="s">
        <v>544</v>
      </c>
      <c r="C67" s="100" t="s">
        <v>644</v>
      </c>
      <c r="D67" s="146" t="s">
        <v>645</v>
      </c>
      <c r="E67" s="102">
        <v>595260</v>
      </c>
    </row>
    <row r="68" spans="1:5" ht="15.75">
      <c r="A68" s="99" t="s">
        <v>648</v>
      </c>
      <c r="B68" s="101" t="s">
        <v>544</v>
      </c>
      <c r="C68" s="100" t="s">
        <v>647</v>
      </c>
      <c r="D68" s="146"/>
      <c r="E68" s="102">
        <f>E70+E69</f>
        <v>383568.04</v>
      </c>
    </row>
    <row r="69" spans="1:5" ht="31.5">
      <c r="A69" s="99" t="s">
        <v>346</v>
      </c>
      <c r="B69" s="101" t="s">
        <v>544</v>
      </c>
      <c r="C69" s="100" t="s">
        <v>647</v>
      </c>
      <c r="D69" s="146" t="s">
        <v>377</v>
      </c>
      <c r="E69" s="102">
        <v>300000</v>
      </c>
    </row>
    <row r="70" spans="1:5" ht="110.25">
      <c r="A70" s="148" t="s">
        <v>347</v>
      </c>
      <c r="B70" s="101" t="s">
        <v>544</v>
      </c>
      <c r="C70" s="100" t="s">
        <v>647</v>
      </c>
      <c r="D70" s="146" t="s">
        <v>640</v>
      </c>
      <c r="E70" s="102">
        <v>83568.04</v>
      </c>
    </row>
    <row r="71" spans="1:5" ht="31.5">
      <c r="A71" s="148" t="s">
        <v>697</v>
      </c>
      <c r="B71" s="101" t="s">
        <v>544</v>
      </c>
      <c r="C71" s="100" t="s">
        <v>695</v>
      </c>
      <c r="D71" s="146"/>
      <c r="E71" s="102">
        <f>E72</f>
        <v>1566505.34</v>
      </c>
    </row>
    <row r="72" spans="1:5" ht="31.5">
      <c r="A72" s="148" t="s">
        <v>696</v>
      </c>
      <c r="B72" s="101" t="s">
        <v>544</v>
      </c>
      <c r="C72" s="100" t="s">
        <v>695</v>
      </c>
      <c r="D72" s="146" t="s">
        <v>380</v>
      </c>
      <c r="E72" s="102">
        <v>1566505.34</v>
      </c>
    </row>
    <row r="73" spans="1:5" ht="15.75">
      <c r="A73" s="99" t="s">
        <v>497</v>
      </c>
      <c r="B73" s="101" t="s">
        <v>544</v>
      </c>
      <c r="C73" s="100" t="s">
        <v>498</v>
      </c>
      <c r="D73" s="146"/>
      <c r="E73" s="102">
        <f>E74</f>
        <v>60993</v>
      </c>
    </row>
    <row r="74" spans="1:5" ht="15.75">
      <c r="A74" s="99" t="s">
        <v>649</v>
      </c>
      <c r="B74" s="101" t="s">
        <v>544</v>
      </c>
      <c r="C74" s="100" t="s">
        <v>650</v>
      </c>
      <c r="D74" s="146"/>
      <c r="E74" s="102">
        <f>E75</f>
        <v>60993</v>
      </c>
    </row>
    <row r="75" spans="1:5" ht="31.5">
      <c r="A75" s="147" t="s">
        <v>490</v>
      </c>
      <c r="B75" s="122" t="s">
        <v>544</v>
      </c>
      <c r="C75" s="100" t="s">
        <v>650</v>
      </c>
      <c r="D75" s="149" t="s">
        <v>377</v>
      </c>
      <c r="E75" s="58">
        <v>60993</v>
      </c>
    </row>
    <row r="76" spans="1:5" s="31" customFormat="1" ht="15.75">
      <c r="A76" s="150" t="s">
        <v>465</v>
      </c>
      <c r="B76" s="151" t="s">
        <v>466</v>
      </c>
      <c r="C76" s="152"/>
      <c r="D76" s="151"/>
      <c r="E76" s="153">
        <f>E77</f>
        <v>1362800</v>
      </c>
    </row>
    <row r="77" spans="1:5" ht="15.75">
      <c r="A77" s="99" t="s">
        <v>468</v>
      </c>
      <c r="B77" s="101" t="s">
        <v>467</v>
      </c>
      <c r="C77" s="100"/>
      <c r="D77" s="101"/>
      <c r="E77" s="102">
        <f>E78</f>
        <v>1362800</v>
      </c>
    </row>
    <row r="78" spans="1:5" ht="31.5">
      <c r="A78" s="99" t="s">
        <v>342</v>
      </c>
      <c r="B78" s="101" t="s">
        <v>467</v>
      </c>
      <c r="C78" s="100" t="s">
        <v>341</v>
      </c>
      <c r="D78" s="101"/>
      <c r="E78" s="102">
        <f>E79</f>
        <v>1362800</v>
      </c>
    </row>
    <row r="79" spans="1:5" ht="15.75">
      <c r="A79" s="119" t="s">
        <v>59</v>
      </c>
      <c r="B79" s="122" t="s">
        <v>467</v>
      </c>
      <c r="C79" s="121" t="s">
        <v>341</v>
      </c>
      <c r="D79" s="122" t="s">
        <v>58</v>
      </c>
      <c r="E79" s="58">
        <v>1362800</v>
      </c>
    </row>
    <row r="80" spans="1:5" s="31" customFormat="1" ht="31.5">
      <c r="A80" s="150" t="s">
        <v>1158</v>
      </c>
      <c r="B80" s="151" t="s">
        <v>1159</v>
      </c>
      <c r="C80" s="152"/>
      <c r="D80" s="151"/>
      <c r="E80" s="153">
        <f>E81</f>
        <v>2241000</v>
      </c>
    </row>
    <row r="81" spans="1:5" ht="31.5">
      <c r="A81" s="99" t="s">
        <v>1251</v>
      </c>
      <c r="B81" s="101" t="s">
        <v>456</v>
      </c>
      <c r="C81" s="100"/>
      <c r="D81" s="101"/>
      <c r="E81" s="102">
        <f>E83</f>
        <v>2241000</v>
      </c>
    </row>
    <row r="82" spans="1:5" ht="15.75">
      <c r="A82" s="99" t="s">
        <v>527</v>
      </c>
      <c r="B82" s="101" t="s">
        <v>456</v>
      </c>
      <c r="C82" s="100" t="s">
        <v>526</v>
      </c>
      <c r="D82" s="101"/>
      <c r="E82" s="102">
        <f>E83</f>
        <v>2241000</v>
      </c>
    </row>
    <row r="83" spans="1:5" ht="15.75">
      <c r="A83" s="99" t="s">
        <v>335</v>
      </c>
      <c r="B83" s="101" t="s">
        <v>456</v>
      </c>
      <c r="C83" s="100" t="s">
        <v>528</v>
      </c>
      <c r="D83" s="101"/>
      <c r="E83" s="102">
        <f>E84</f>
        <v>2241000</v>
      </c>
    </row>
    <row r="84" spans="1:5" ht="31.5">
      <c r="A84" s="99" t="s">
        <v>1252</v>
      </c>
      <c r="B84" s="101" t="s">
        <v>456</v>
      </c>
      <c r="C84" s="100" t="s">
        <v>528</v>
      </c>
      <c r="D84" s="101"/>
      <c r="E84" s="102">
        <f>E85+E86+E87+E88+E89+E90</f>
        <v>2241000</v>
      </c>
    </row>
    <row r="85" spans="1:5" ht="15.75">
      <c r="A85" s="99" t="s">
        <v>373</v>
      </c>
      <c r="B85" s="101" t="s">
        <v>456</v>
      </c>
      <c r="C85" s="100" t="s">
        <v>528</v>
      </c>
      <c r="D85" s="101" t="s">
        <v>372</v>
      </c>
      <c r="E85" s="102">
        <v>1483000</v>
      </c>
    </row>
    <row r="86" spans="1:5" ht="15.75">
      <c r="A86" s="99" t="s">
        <v>375</v>
      </c>
      <c r="B86" s="101" t="s">
        <v>456</v>
      </c>
      <c r="C86" s="100" t="s">
        <v>528</v>
      </c>
      <c r="D86" s="101" t="s">
        <v>1210</v>
      </c>
      <c r="E86" s="102">
        <v>1200</v>
      </c>
    </row>
    <row r="87" spans="1:5" ht="31.5">
      <c r="A87" s="99" t="s">
        <v>85</v>
      </c>
      <c r="B87" s="101" t="s">
        <v>456</v>
      </c>
      <c r="C87" s="100" t="s">
        <v>528</v>
      </c>
      <c r="D87" s="101" t="s">
        <v>376</v>
      </c>
      <c r="E87" s="102">
        <v>270612.16</v>
      </c>
    </row>
    <row r="88" spans="1:5" ht="31.5">
      <c r="A88" s="99" t="s">
        <v>490</v>
      </c>
      <c r="B88" s="101" t="s">
        <v>456</v>
      </c>
      <c r="C88" s="100" t="s">
        <v>528</v>
      </c>
      <c r="D88" s="101" t="s">
        <v>377</v>
      </c>
      <c r="E88" s="102">
        <v>479819.32</v>
      </c>
    </row>
    <row r="89" spans="1:5" ht="15.75">
      <c r="A89" s="99" t="s">
        <v>491</v>
      </c>
      <c r="B89" s="101" t="s">
        <v>456</v>
      </c>
      <c r="C89" s="100" t="s">
        <v>528</v>
      </c>
      <c r="D89" s="101" t="s">
        <v>489</v>
      </c>
      <c r="E89" s="102">
        <v>5800</v>
      </c>
    </row>
    <row r="90" spans="1:5" ht="15.75">
      <c r="A90" s="119" t="s">
        <v>86</v>
      </c>
      <c r="B90" s="122" t="s">
        <v>456</v>
      </c>
      <c r="C90" s="121" t="s">
        <v>528</v>
      </c>
      <c r="D90" s="122" t="s">
        <v>378</v>
      </c>
      <c r="E90" s="58">
        <v>568.52</v>
      </c>
    </row>
    <row r="91" spans="1:5" s="142" customFormat="1" ht="15.75">
      <c r="A91" s="114" t="s">
        <v>1162</v>
      </c>
      <c r="B91" s="117" t="s">
        <v>1163</v>
      </c>
      <c r="C91" s="116"/>
      <c r="D91" s="117"/>
      <c r="E91" s="118">
        <f>E116+E104+E108+E92+E112</f>
        <v>44624157.05</v>
      </c>
    </row>
    <row r="92" spans="1:5" s="17" customFormat="1" ht="15.75">
      <c r="A92" s="154" t="s">
        <v>495</v>
      </c>
      <c r="B92" s="155" t="s">
        <v>494</v>
      </c>
      <c r="C92" s="144"/>
      <c r="D92" s="155"/>
      <c r="E92" s="156">
        <f>E99+E96+E101+E93</f>
        <v>4150300.0300000003</v>
      </c>
    </row>
    <row r="93" spans="1:5" s="17" customFormat="1" ht="15.75">
      <c r="A93" s="154" t="s">
        <v>1200</v>
      </c>
      <c r="B93" s="155" t="s">
        <v>494</v>
      </c>
      <c r="C93" s="144" t="s">
        <v>1199</v>
      </c>
      <c r="D93" s="155"/>
      <c r="E93" s="156">
        <f>E94</f>
        <v>18403.45</v>
      </c>
    </row>
    <row r="94" spans="1:5" s="17" customFormat="1" ht="31.5">
      <c r="A94" s="154" t="s">
        <v>1202</v>
      </c>
      <c r="B94" s="155" t="s">
        <v>494</v>
      </c>
      <c r="C94" s="144" t="s">
        <v>1201</v>
      </c>
      <c r="D94" s="155"/>
      <c r="E94" s="156">
        <f>E95</f>
        <v>18403.45</v>
      </c>
    </row>
    <row r="95" spans="1:5" s="17" customFormat="1" ht="31.5">
      <c r="A95" s="154" t="s">
        <v>513</v>
      </c>
      <c r="B95" s="155" t="s">
        <v>494</v>
      </c>
      <c r="C95" s="144" t="s">
        <v>1201</v>
      </c>
      <c r="D95" s="155" t="s">
        <v>384</v>
      </c>
      <c r="E95" s="156">
        <v>18403.45</v>
      </c>
    </row>
    <row r="96" spans="1:5" s="17" customFormat="1" ht="31.5">
      <c r="A96" s="99" t="s">
        <v>504</v>
      </c>
      <c r="B96" s="101" t="s">
        <v>494</v>
      </c>
      <c r="C96" s="100" t="s">
        <v>502</v>
      </c>
      <c r="D96" s="101"/>
      <c r="E96" s="102">
        <f>E97</f>
        <v>2105000</v>
      </c>
    </row>
    <row r="97" spans="1:5" s="17" customFormat="1" ht="15.75">
      <c r="A97" s="99" t="s">
        <v>335</v>
      </c>
      <c r="B97" s="101" t="s">
        <v>494</v>
      </c>
      <c r="C97" s="100" t="s">
        <v>503</v>
      </c>
      <c r="D97" s="101"/>
      <c r="E97" s="102">
        <f>E98</f>
        <v>2105000</v>
      </c>
    </row>
    <row r="98" spans="1:5" s="17" customFormat="1" ht="47.25">
      <c r="A98" s="99" t="s">
        <v>1212</v>
      </c>
      <c r="B98" s="101" t="s">
        <v>494</v>
      </c>
      <c r="C98" s="100" t="s">
        <v>503</v>
      </c>
      <c r="D98" s="101" t="s">
        <v>392</v>
      </c>
      <c r="E98" s="102">
        <v>2105000</v>
      </c>
    </row>
    <row r="99" spans="1:5" s="17" customFormat="1" ht="15.75">
      <c r="A99" s="154" t="s">
        <v>505</v>
      </c>
      <c r="B99" s="155" t="s">
        <v>494</v>
      </c>
      <c r="C99" s="144" t="s">
        <v>493</v>
      </c>
      <c r="D99" s="155"/>
      <c r="E99" s="156">
        <f>E100</f>
        <v>800000</v>
      </c>
    </row>
    <row r="100" spans="1:5" s="17" customFormat="1" ht="31.5">
      <c r="A100" s="99" t="s">
        <v>490</v>
      </c>
      <c r="B100" s="155" t="s">
        <v>494</v>
      </c>
      <c r="C100" s="144" t="s">
        <v>493</v>
      </c>
      <c r="D100" s="155" t="s">
        <v>377</v>
      </c>
      <c r="E100" s="156">
        <v>800000</v>
      </c>
    </row>
    <row r="101" spans="1:5" s="17" customFormat="1" ht="15.75">
      <c r="A101" s="99" t="s">
        <v>653</v>
      </c>
      <c r="B101" s="155" t="s">
        <v>494</v>
      </c>
      <c r="C101" s="144" t="s">
        <v>651</v>
      </c>
      <c r="D101" s="155"/>
      <c r="E101" s="156">
        <f>E102</f>
        <v>1226896.58</v>
      </c>
    </row>
    <row r="102" spans="1:5" s="17" customFormat="1" ht="31.5">
      <c r="A102" s="99" t="s">
        <v>654</v>
      </c>
      <c r="B102" s="155" t="s">
        <v>494</v>
      </c>
      <c r="C102" s="144" t="s">
        <v>652</v>
      </c>
      <c r="D102" s="155"/>
      <c r="E102" s="156">
        <f>E103</f>
        <v>1226896.58</v>
      </c>
    </row>
    <row r="103" spans="1:5" s="17" customFormat="1" ht="47.25">
      <c r="A103" s="99" t="s">
        <v>51</v>
      </c>
      <c r="B103" s="155" t="s">
        <v>494</v>
      </c>
      <c r="C103" s="144" t="s">
        <v>652</v>
      </c>
      <c r="D103" s="155" t="s">
        <v>384</v>
      </c>
      <c r="E103" s="156">
        <v>1226896.58</v>
      </c>
    </row>
    <row r="104" spans="1:5" ht="15.75">
      <c r="A104" s="154" t="s">
        <v>32</v>
      </c>
      <c r="B104" s="155" t="s">
        <v>31</v>
      </c>
      <c r="C104" s="157"/>
      <c r="D104" s="113"/>
      <c r="E104" s="156">
        <f>E105</f>
        <v>250000</v>
      </c>
    </row>
    <row r="105" spans="1:5" ht="15.75">
      <c r="A105" s="154" t="s">
        <v>455</v>
      </c>
      <c r="B105" s="155" t="s">
        <v>31</v>
      </c>
      <c r="C105" s="158">
        <v>3030000</v>
      </c>
      <c r="D105" s="159"/>
      <c r="E105" s="156">
        <f>E106</f>
        <v>250000</v>
      </c>
    </row>
    <row r="106" spans="1:5" ht="15.75">
      <c r="A106" s="154" t="s">
        <v>33</v>
      </c>
      <c r="B106" s="155" t="s">
        <v>31</v>
      </c>
      <c r="C106" s="158">
        <v>3030200</v>
      </c>
      <c r="D106" s="113"/>
      <c r="E106" s="156">
        <f>E107</f>
        <v>250000</v>
      </c>
    </row>
    <row r="107" spans="1:5" ht="31.5">
      <c r="A107" s="154" t="s">
        <v>383</v>
      </c>
      <c r="B107" s="155" t="s">
        <v>31</v>
      </c>
      <c r="C107" s="158">
        <v>3030200</v>
      </c>
      <c r="D107" s="155" t="s">
        <v>382</v>
      </c>
      <c r="E107" s="156">
        <v>250000</v>
      </c>
    </row>
    <row r="108" spans="1:5" ht="15.75">
      <c r="A108" s="154" t="s">
        <v>617</v>
      </c>
      <c r="B108" s="155" t="s">
        <v>1175</v>
      </c>
      <c r="C108" s="158"/>
      <c r="D108" s="155"/>
      <c r="E108" s="156">
        <f>E109</f>
        <v>31209247.24</v>
      </c>
    </row>
    <row r="109" spans="1:5" ht="15.75">
      <c r="A109" s="154" t="s">
        <v>525</v>
      </c>
      <c r="B109" s="155" t="s">
        <v>1175</v>
      </c>
      <c r="C109" s="160" t="s">
        <v>523</v>
      </c>
      <c r="D109" s="155"/>
      <c r="E109" s="156">
        <f>E110+E111</f>
        <v>31209247.24</v>
      </c>
    </row>
    <row r="110" spans="1:5" ht="31.5">
      <c r="A110" s="99" t="s">
        <v>490</v>
      </c>
      <c r="B110" s="155" t="s">
        <v>1175</v>
      </c>
      <c r="C110" s="160" t="s">
        <v>523</v>
      </c>
      <c r="D110" s="155" t="s">
        <v>377</v>
      </c>
      <c r="E110" s="156">
        <v>28719247.24</v>
      </c>
    </row>
    <row r="111" spans="1:5" ht="15.75">
      <c r="A111" s="99" t="s">
        <v>28</v>
      </c>
      <c r="B111" s="155" t="s">
        <v>1175</v>
      </c>
      <c r="C111" s="160" t="s">
        <v>523</v>
      </c>
      <c r="D111" s="155" t="s">
        <v>333</v>
      </c>
      <c r="E111" s="156">
        <v>2490000</v>
      </c>
    </row>
    <row r="112" spans="1:5" ht="15.75">
      <c r="A112" s="99" t="s">
        <v>656</v>
      </c>
      <c r="B112" s="155" t="s">
        <v>655</v>
      </c>
      <c r="C112" s="144"/>
      <c r="D112" s="155"/>
      <c r="E112" s="156">
        <f>E113</f>
        <v>500000</v>
      </c>
    </row>
    <row r="113" spans="1:5" ht="15.75">
      <c r="A113" s="99" t="s">
        <v>631</v>
      </c>
      <c r="B113" s="155" t="s">
        <v>655</v>
      </c>
      <c r="C113" s="144" t="s">
        <v>630</v>
      </c>
      <c r="D113" s="155"/>
      <c r="E113" s="156">
        <f>E114</f>
        <v>500000</v>
      </c>
    </row>
    <row r="114" spans="1:5" ht="31.5">
      <c r="A114" s="99" t="s">
        <v>657</v>
      </c>
      <c r="B114" s="155" t="s">
        <v>655</v>
      </c>
      <c r="C114" s="144" t="s">
        <v>658</v>
      </c>
      <c r="D114" s="155"/>
      <c r="E114" s="156">
        <f>E115</f>
        <v>500000</v>
      </c>
    </row>
    <row r="115" spans="1:5" ht="31.5">
      <c r="A115" s="99" t="s">
        <v>85</v>
      </c>
      <c r="B115" s="155" t="s">
        <v>655</v>
      </c>
      <c r="C115" s="144" t="s">
        <v>658</v>
      </c>
      <c r="D115" s="155" t="s">
        <v>376</v>
      </c>
      <c r="E115" s="156">
        <v>500000</v>
      </c>
    </row>
    <row r="116" spans="1:5" ht="15.75">
      <c r="A116" s="99" t="s">
        <v>1164</v>
      </c>
      <c r="B116" s="101" t="s">
        <v>38</v>
      </c>
      <c r="C116" s="100"/>
      <c r="D116" s="101"/>
      <c r="E116" s="102">
        <f>E122+E117+E119+E125</f>
        <v>8514609.78</v>
      </c>
    </row>
    <row r="117" spans="1:5" ht="15.75">
      <c r="A117" s="99" t="s">
        <v>501</v>
      </c>
      <c r="B117" s="101" t="s">
        <v>38</v>
      </c>
      <c r="C117" s="100" t="s">
        <v>496</v>
      </c>
      <c r="D117" s="101"/>
      <c r="E117" s="102">
        <f>E118</f>
        <v>380000</v>
      </c>
    </row>
    <row r="118" spans="1:5" ht="31.5">
      <c r="A118" s="99" t="s">
        <v>490</v>
      </c>
      <c r="B118" s="101" t="s">
        <v>38</v>
      </c>
      <c r="C118" s="100" t="s">
        <v>496</v>
      </c>
      <c r="D118" s="101" t="s">
        <v>377</v>
      </c>
      <c r="E118" s="102">
        <v>380000</v>
      </c>
    </row>
    <row r="119" spans="1:5" ht="15.75">
      <c r="A119" s="99" t="s">
        <v>497</v>
      </c>
      <c r="B119" s="101" t="s">
        <v>38</v>
      </c>
      <c r="C119" s="100" t="s">
        <v>498</v>
      </c>
      <c r="D119" s="101"/>
      <c r="E119" s="102">
        <f>E120</f>
        <v>2897609.78</v>
      </c>
    </row>
    <row r="120" spans="1:5" ht="15.75">
      <c r="A120" s="99" t="s">
        <v>499</v>
      </c>
      <c r="B120" s="101" t="s">
        <v>38</v>
      </c>
      <c r="C120" s="100" t="s">
        <v>500</v>
      </c>
      <c r="D120" s="101"/>
      <c r="E120" s="102">
        <f>E121</f>
        <v>2897609.78</v>
      </c>
    </row>
    <row r="121" spans="1:5" ht="31.5">
      <c r="A121" s="99" t="s">
        <v>490</v>
      </c>
      <c r="B121" s="101" t="s">
        <v>38</v>
      </c>
      <c r="C121" s="100" t="s">
        <v>500</v>
      </c>
      <c r="D121" s="101" t="s">
        <v>377</v>
      </c>
      <c r="E121" s="102">
        <v>2897609.78</v>
      </c>
    </row>
    <row r="122" spans="1:5" ht="15.75">
      <c r="A122" s="99" t="s">
        <v>91</v>
      </c>
      <c r="B122" s="101" t="s">
        <v>38</v>
      </c>
      <c r="C122" s="100" t="s">
        <v>89</v>
      </c>
      <c r="D122" s="101"/>
      <c r="E122" s="102">
        <f>E124</f>
        <v>1410000</v>
      </c>
    </row>
    <row r="123" spans="1:5" ht="31.5">
      <c r="A123" s="99" t="s">
        <v>92</v>
      </c>
      <c r="B123" s="101" t="s">
        <v>38</v>
      </c>
      <c r="C123" s="100" t="s">
        <v>90</v>
      </c>
      <c r="D123" s="101"/>
      <c r="E123" s="102">
        <f>E124</f>
        <v>1410000</v>
      </c>
    </row>
    <row r="124" spans="1:5" ht="31.5">
      <c r="A124" s="154" t="s">
        <v>383</v>
      </c>
      <c r="B124" s="101" t="s">
        <v>38</v>
      </c>
      <c r="C124" s="100" t="s">
        <v>90</v>
      </c>
      <c r="D124" s="101" t="s">
        <v>382</v>
      </c>
      <c r="E124" s="102">
        <v>1410000</v>
      </c>
    </row>
    <row r="125" spans="1:5" ht="15.75">
      <c r="A125" s="154" t="s">
        <v>653</v>
      </c>
      <c r="B125" s="101" t="s">
        <v>38</v>
      </c>
      <c r="C125" s="100" t="s">
        <v>651</v>
      </c>
      <c r="D125" s="101"/>
      <c r="E125" s="102">
        <f>E126</f>
        <v>3827000</v>
      </c>
    </row>
    <row r="126" spans="1:5" ht="47.25">
      <c r="A126" s="154" t="s">
        <v>660</v>
      </c>
      <c r="B126" s="101" t="s">
        <v>38</v>
      </c>
      <c r="C126" s="100" t="s">
        <v>659</v>
      </c>
      <c r="D126" s="101"/>
      <c r="E126" s="102">
        <f>E127</f>
        <v>3827000</v>
      </c>
    </row>
    <row r="127" spans="1:5" ht="47.25">
      <c r="A127" s="119" t="s">
        <v>51</v>
      </c>
      <c r="B127" s="122" t="s">
        <v>38</v>
      </c>
      <c r="C127" s="121" t="s">
        <v>659</v>
      </c>
      <c r="D127" s="122" t="s">
        <v>384</v>
      </c>
      <c r="E127" s="58">
        <v>3827000</v>
      </c>
    </row>
    <row r="128" spans="1:5" s="31" customFormat="1" ht="15.75">
      <c r="A128" s="150" t="s">
        <v>535</v>
      </c>
      <c r="B128" s="151" t="s">
        <v>533</v>
      </c>
      <c r="C128" s="152"/>
      <c r="D128" s="151"/>
      <c r="E128" s="153">
        <f>E149+E167+E129+E172</f>
        <v>139018511.69</v>
      </c>
    </row>
    <row r="129" spans="1:5" s="17" customFormat="1" ht="15.75">
      <c r="A129" s="154" t="s">
        <v>666</v>
      </c>
      <c r="B129" s="155" t="s">
        <v>661</v>
      </c>
      <c r="C129" s="144"/>
      <c r="D129" s="155"/>
      <c r="E129" s="156">
        <f>E130+E137+E140+E146</f>
        <v>68163619.78999999</v>
      </c>
    </row>
    <row r="130" spans="1:5" s="17" customFormat="1" ht="31.5">
      <c r="A130" s="154" t="s">
        <v>667</v>
      </c>
      <c r="B130" s="155" t="s">
        <v>661</v>
      </c>
      <c r="C130" s="144" t="s">
        <v>662</v>
      </c>
      <c r="D130" s="155"/>
      <c r="E130" s="156">
        <f>E132+E135</f>
        <v>33927835</v>
      </c>
    </row>
    <row r="131" spans="1:5" s="17" customFormat="1" ht="63">
      <c r="A131" s="154" t="s">
        <v>672</v>
      </c>
      <c r="B131" s="155" t="s">
        <v>661</v>
      </c>
      <c r="C131" s="144" t="s">
        <v>671</v>
      </c>
      <c r="D131" s="155"/>
      <c r="E131" s="156">
        <f>E132</f>
        <v>11656534.78</v>
      </c>
    </row>
    <row r="132" spans="1:5" s="17" customFormat="1" ht="47.25">
      <c r="A132" s="154" t="s">
        <v>668</v>
      </c>
      <c r="B132" s="155" t="s">
        <v>661</v>
      </c>
      <c r="C132" s="144" t="s">
        <v>663</v>
      </c>
      <c r="D132" s="155"/>
      <c r="E132" s="156">
        <f>E133</f>
        <v>11656534.78</v>
      </c>
    </row>
    <row r="133" spans="1:5" s="17" customFormat="1" ht="31.5">
      <c r="A133" s="154" t="s">
        <v>673</v>
      </c>
      <c r="B133" s="155" t="s">
        <v>661</v>
      </c>
      <c r="C133" s="144" t="s">
        <v>663</v>
      </c>
      <c r="D133" s="155" t="s">
        <v>664</v>
      </c>
      <c r="E133" s="156">
        <v>11656534.78</v>
      </c>
    </row>
    <row r="134" spans="1:5" s="17" customFormat="1" ht="47.25">
      <c r="A134" s="154" t="s">
        <v>669</v>
      </c>
      <c r="B134" s="155" t="s">
        <v>661</v>
      </c>
      <c r="C134" s="144" t="s">
        <v>670</v>
      </c>
      <c r="D134" s="155"/>
      <c r="E134" s="156">
        <f>E135</f>
        <v>22271300.22</v>
      </c>
    </row>
    <row r="135" spans="1:5" s="17" customFormat="1" ht="47.25">
      <c r="A135" s="154" t="s">
        <v>668</v>
      </c>
      <c r="B135" s="155" t="s">
        <v>661</v>
      </c>
      <c r="C135" s="144" t="s">
        <v>665</v>
      </c>
      <c r="D135" s="155"/>
      <c r="E135" s="156">
        <f>E136</f>
        <v>22271300.22</v>
      </c>
    </row>
    <row r="136" spans="1:5" s="17" customFormat="1" ht="31.5">
      <c r="A136" s="154" t="s">
        <v>673</v>
      </c>
      <c r="B136" s="155" t="s">
        <v>661</v>
      </c>
      <c r="C136" s="144" t="s">
        <v>665</v>
      </c>
      <c r="D136" s="155" t="s">
        <v>664</v>
      </c>
      <c r="E136" s="156">
        <v>22271300.22</v>
      </c>
    </row>
    <row r="137" spans="1:5" s="17" customFormat="1" ht="15.75">
      <c r="A137" s="99" t="s">
        <v>1200</v>
      </c>
      <c r="B137" s="155" t="s">
        <v>661</v>
      </c>
      <c r="C137" s="144" t="s">
        <v>1199</v>
      </c>
      <c r="D137" s="155"/>
      <c r="E137" s="156">
        <f>E138</f>
        <v>7454700</v>
      </c>
    </row>
    <row r="138" spans="1:5" s="17" customFormat="1" ht="31.5">
      <c r="A138" s="99" t="s">
        <v>1202</v>
      </c>
      <c r="B138" s="155" t="s">
        <v>661</v>
      </c>
      <c r="C138" s="144" t="s">
        <v>1201</v>
      </c>
      <c r="D138" s="155"/>
      <c r="E138" s="156">
        <f>E139</f>
        <v>7454700</v>
      </c>
    </row>
    <row r="139" spans="1:5" s="17" customFormat="1" ht="47.25">
      <c r="A139" s="99" t="s">
        <v>51</v>
      </c>
      <c r="B139" s="155" t="s">
        <v>661</v>
      </c>
      <c r="C139" s="144" t="s">
        <v>1201</v>
      </c>
      <c r="D139" s="155" t="s">
        <v>384</v>
      </c>
      <c r="E139" s="156">
        <v>7454700</v>
      </c>
    </row>
    <row r="140" spans="1:5" s="17" customFormat="1" ht="15.75">
      <c r="A140" s="154" t="s">
        <v>683</v>
      </c>
      <c r="B140" s="155" t="s">
        <v>661</v>
      </c>
      <c r="C140" s="144" t="s">
        <v>674</v>
      </c>
      <c r="D140" s="155"/>
      <c r="E140" s="156">
        <f>E141+E144</f>
        <v>20802734.79</v>
      </c>
    </row>
    <row r="141" spans="1:5" s="17" customFormat="1" ht="15.75">
      <c r="A141" s="154" t="s">
        <v>676</v>
      </c>
      <c r="B141" s="155" t="s">
        <v>661</v>
      </c>
      <c r="C141" s="144" t="s">
        <v>675</v>
      </c>
      <c r="D141" s="155"/>
      <c r="E141" s="156">
        <f>E142+E143</f>
        <v>326922.79000000004</v>
      </c>
    </row>
    <row r="142" spans="1:5" s="17" customFormat="1" ht="31.5">
      <c r="A142" s="99" t="s">
        <v>87</v>
      </c>
      <c r="B142" s="155" t="s">
        <v>661</v>
      </c>
      <c r="C142" s="144" t="s">
        <v>675</v>
      </c>
      <c r="D142" s="155" t="s">
        <v>380</v>
      </c>
      <c r="E142" s="156">
        <v>189109.14</v>
      </c>
    </row>
    <row r="143" spans="1:5" s="17" customFormat="1" ht="31.5">
      <c r="A143" s="99" t="s">
        <v>490</v>
      </c>
      <c r="B143" s="155" t="s">
        <v>661</v>
      </c>
      <c r="C143" s="144" t="s">
        <v>675</v>
      </c>
      <c r="D143" s="155" t="s">
        <v>377</v>
      </c>
      <c r="E143" s="156">
        <v>137813.65</v>
      </c>
    </row>
    <row r="144" spans="1:5" s="17" customFormat="1" ht="15.75">
      <c r="A144" s="154" t="s">
        <v>678</v>
      </c>
      <c r="B144" s="155" t="s">
        <v>661</v>
      </c>
      <c r="C144" s="144" t="s">
        <v>677</v>
      </c>
      <c r="D144" s="155"/>
      <c r="E144" s="156">
        <f>E145</f>
        <v>20475812</v>
      </c>
    </row>
    <row r="145" spans="1:5" s="17" customFormat="1" ht="47.25">
      <c r="A145" s="154" t="s">
        <v>679</v>
      </c>
      <c r="B145" s="155" t="s">
        <v>661</v>
      </c>
      <c r="C145" s="144" t="s">
        <v>677</v>
      </c>
      <c r="D145" s="155" t="s">
        <v>680</v>
      </c>
      <c r="E145" s="156">
        <v>20475812</v>
      </c>
    </row>
    <row r="146" spans="1:5" s="17" customFormat="1" ht="15.75">
      <c r="A146" s="154" t="s">
        <v>653</v>
      </c>
      <c r="B146" s="155" t="s">
        <v>661</v>
      </c>
      <c r="C146" s="144" t="s">
        <v>651</v>
      </c>
      <c r="D146" s="155"/>
      <c r="E146" s="156">
        <f>E147</f>
        <v>5978350</v>
      </c>
    </row>
    <row r="147" spans="1:5" s="17" customFormat="1" ht="31.5">
      <c r="A147" s="154" t="s">
        <v>681</v>
      </c>
      <c r="B147" s="155" t="s">
        <v>661</v>
      </c>
      <c r="C147" s="144" t="s">
        <v>682</v>
      </c>
      <c r="D147" s="155"/>
      <c r="E147" s="156">
        <f>E148</f>
        <v>5978350</v>
      </c>
    </row>
    <row r="148" spans="1:5" s="17" customFormat="1" ht="47.25">
      <c r="A148" s="154" t="s">
        <v>679</v>
      </c>
      <c r="B148" s="155" t="s">
        <v>661</v>
      </c>
      <c r="C148" s="144" t="s">
        <v>682</v>
      </c>
      <c r="D148" s="155" t="s">
        <v>680</v>
      </c>
      <c r="E148" s="156">
        <v>5978350</v>
      </c>
    </row>
    <row r="149" spans="1:5" ht="15.75">
      <c r="A149" s="99" t="s">
        <v>536</v>
      </c>
      <c r="B149" s="101" t="s">
        <v>534</v>
      </c>
      <c r="C149" s="100"/>
      <c r="D149" s="101"/>
      <c r="E149" s="102">
        <f>E153+E150+E156+E162</f>
        <v>66831391.9</v>
      </c>
    </row>
    <row r="150" spans="1:5" ht="15.75">
      <c r="A150" s="99" t="s">
        <v>686</v>
      </c>
      <c r="B150" s="101" t="s">
        <v>534</v>
      </c>
      <c r="C150" s="100" t="s">
        <v>684</v>
      </c>
      <c r="D150" s="101"/>
      <c r="E150" s="102">
        <f>E151</f>
        <v>3693555.14</v>
      </c>
    </row>
    <row r="151" spans="1:5" ht="31.5">
      <c r="A151" s="99" t="s">
        <v>687</v>
      </c>
      <c r="B151" s="101" t="s">
        <v>534</v>
      </c>
      <c r="C151" s="100" t="s">
        <v>685</v>
      </c>
      <c r="D151" s="101"/>
      <c r="E151" s="102">
        <f>E152</f>
        <v>3693555.14</v>
      </c>
    </row>
    <row r="152" spans="1:5" ht="47.25">
      <c r="A152" s="99" t="s">
        <v>51</v>
      </c>
      <c r="B152" s="101" t="s">
        <v>534</v>
      </c>
      <c r="C152" s="100" t="s">
        <v>685</v>
      </c>
      <c r="D152" s="101" t="s">
        <v>384</v>
      </c>
      <c r="E152" s="102">
        <v>3693555.14</v>
      </c>
    </row>
    <row r="153" spans="1:5" ht="15.75">
      <c r="A153" s="99" t="s">
        <v>1200</v>
      </c>
      <c r="B153" s="101" t="s">
        <v>534</v>
      </c>
      <c r="C153" s="100" t="s">
        <v>1199</v>
      </c>
      <c r="D153" s="101"/>
      <c r="E153" s="102">
        <f>E154</f>
        <v>11800859.79</v>
      </c>
    </row>
    <row r="154" spans="1:5" ht="31.5">
      <c r="A154" s="99" t="s">
        <v>1202</v>
      </c>
      <c r="B154" s="101" t="s">
        <v>534</v>
      </c>
      <c r="C154" s="100" t="s">
        <v>1201</v>
      </c>
      <c r="D154" s="101"/>
      <c r="E154" s="102">
        <f>E155</f>
        <v>11800859.79</v>
      </c>
    </row>
    <row r="155" spans="1:5" ht="47.25">
      <c r="A155" s="99" t="s">
        <v>51</v>
      </c>
      <c r="B155" s="101" t="s">
        <v>534</v>
      </c>
      <c r="C155" s="100" t="s">
        <v>1201</v>
      </c>
      <c r="D155" s="101" t="s">
        <v>384</v>
      </c>
      <c r="E155" s="102">
        <v>11800859.79</v>
      </c>
    </row>
    <row r="156" spans="1:5" ht="15.75">
      <c r="A156" s="99" t="s">
        <v>691</v>
      </c>
      <c r="B156" s="101" t="s">
        <v>534</v>
      </c>
      <c r="C156" s="100" t="s">
        <v>688</v>
      </c>
      <c r="D156" s="101"/>
      <c r="E156" s="102">
        <f>E157+E160</f>
        <v>27597633.43</v>
      </c>
    </row>
    <row r="157" spans="1:5" ht="15.75">
      <c r="A157" s="99" t="s">
        <v>690</v>
      </c>
      <c r="B157" s="101" t="s">
        <v>534</v>
      </c>
      <c r="C157" s="100" t="s">
        <v>689</v>
      </c>
      <c r="D157" s="101"/>
      <c r="E157" s="102">
        <f>E158+E159</f>
        <v>7851383.43</v>
      </c>
    </row>
    <row r="158" spans="1:5" ht="31.5">
      <c r="A158" s="99" t="s">
        <v>490</v>
      </c>
      <c r="B158" s="101" t="s">
        <v>534</v>
      </c>
      <c r="C158" s="100" t="s">
        <v>689</v>
      </c>
      <c r="D158" s="101" t="s">
        <v>377</v>
      </c>
      <c r="E158" s="102">
        <v>117383.43</v>
      </c>
    </row>
    <row r="159" spans="1:5" ht="31.5">
      <c r="A159" s="99" t="s">
        <v>694</v>
      </c>
      <c r="B159" s="101" t="s">
        <v>534</v>
      </c>
      <c r="C159" s="100" t="s">
        <v>689</v>
      </c>
      <c r="D159" s="101" t="s">
        <v>382</v>
      </c>
      <c r="E159" s="102">
        <v>7734000</v>
      </c>
    </row>
    <row r="160" spans="1:5" ht="31.5">
      <c r="A160" s="99" t="s">
        <v>693</v>
      </c>
      <c r="B160" s="101" t="s">
        <v>534</v>
      </c>
      <c r="C160" s="100" t="s">
        <v>692</v>
      </c>
      <c r="D160" s="101"/>
      <c r="E160" s="102">
        <f>E161</f>
        <v>19746250</v>
      </c>
    </row>
    <row r="161" spans="1:5" ht="31.5">
      <c r="A161" s="99" t="s">
        <v>87</v>
      </c>
      <c r="B161" s="101" t="s">
        <v>534</v>
      </c>
      <c r="C161" s="100" t="s">
        <v>692</v>
      </c>
      <c r="D161" s="101" t="s">
        <v>380</v>
      </c>
      <c r="E161" s="102">
        <v>19746250</v>
      </c>
    </row>
    <row r="162" spans="1:5" ht="15.75">
      <c r="A162" s="99" t="s">
        <v>653</v>
      </c>
      <c r="B162" s="101" t="s">
        <v>534</v>
      </c>
      <c r="C162" s="100" t="s">
        <v>651</v>
      </c>
      <c r="D162" s="101"/>
      <c r="E162" s="102">
        <f>E163+E165</f>
        <v>23739343.54</v>
      </c>
    </row>
    <row r="163" spans="1:5" ht="47.25">
      <c r="A163" s="99" t="s">
        <v>823</v>
      </c>
      <c r="B163" s="101" t="s">
        <v>534</v>
      </c>
      <c r="C163" s="100" t="s">
        <v>824</v>
      </c>
      <c r="D163" s="101"/>
      <c r="E163" s="102">
        <f>E164</f>
        <v>15533856</v>
      </c>
    </row>
    <row r="164" spans="1:5" ht="47.25">
      <c r="A164" s="99" t="s">
        <v>51</v>
      </c>
      <c r="B164" s="101" t="s">
        <v>534</v>
      </c>
      <c r="C164" s="100" t="s">
        <v>824</v>
      </c>
      <c r="D164" s="101" t="s">
        <v>384</v>
      </c>
      <c r="E164" s="102">
        <v>15533856</v>
      </c>
    </row>
    <row r="165" spans="1:5" ht="31.5">
      <c r="A165" s="99" t="s">
        <v>826</v>
      </c>
      <c r="B165" s="101" t="s">
        <v>534</v>
      </c>
      <c r="C165" s="100" t="s">
        <v>825</v>
      </c>
      <c r="D165" s="101"/>
      <c r="E165" s="102">
        <f>E166</f>
        <v>8205487.54</v>
      </c>
    </row>
    <row r="166" spans="1:5" ht="47.25">
      <c r="A166" s="99" t="s">
        <v>51</v>
      </c>
      <c r="B166" s="101" t="s">
        <v>534</v>
      </c>
      <c r="C166" s="100" t="s">
        <v>825</v>
      </c>
      <c r="D166" s="101" t="s">
        <v>384</v>
      </c>
      <c r="E166" s="102">
        <v>8205487.54</v>
      </c>
    </row>
    <row r="167" spans="1:5" ht="15.75">
      <c r="A167" s="99" t="s">
        <v>609</v>
      </c>
      <c r="B167" s="101" t="s">
        <v>603</v>
      </c>
      <c r="C167" s="100"/>
      <c r="D167" s="101"/>
      <c r="E167" s="102">
        <f>E168</f>
        <v>3910000</v>
      </c>
    </row>
    <row r="168" spans="1:5" ht="15.75">
      <c r="A168" s="99" t="s">
        <v>609</v>
      </c>
      <c r="B168" s="101" t="s">
        <v>603</v>
      </c>
      <c r="C168" s="100" t="s">
        <v>604</v>
      </c>
      <c r="D168" s="101"/>
      <c r="E168" s="102">
        <f>E169</f>
        <v>3910000</v>
      </c>
    </row>
    <row r="169" spans="1:5" ht="15.75">
      <c r="A169" s="99" t="s">
        <v>608</v>
      </c>
      <c r="B169" s="101" t="s">
        <v>603</v>
      </c>
      <c r="C169" s="100" t="s">
        <v>605</v>
      </c>
      <c r="D169" s="101"/>
      <c r="E169" s="102">
        <f>E171+E170</f>
        <v>3910000</v>
      </c>
    </row>
    <row r="170" spans="1:5" ht="31.5">
      <c r="A170" s="99" t="s">
        <v>490</v>
      </c>
      <c r="B170" s="101" t="s">
        <v>603</v>
      </c>
      <c r="C170" s="100" t="s">
        <v>605</v>
      </c>
      <c r="D170" s="101" t="s">
        <v>377</v>
      </c>
      <c r="E170" s="102"/>
    </row>
    <row r="171" spans="1:5" ht="15.75">
      <c r="A171" s="99" t="s">
        <v>28</v>
      </c>
      <c r="B171" s="101" t="s">
        <v>603</v>
      </c>
      <c r="C171" s="100" t="s">
        <v>605</v>
      </c>
      <c r="D171" s="101" t="s">
        <v>333</v>
      </c>
      <c r="E171" s="102">
        <v>3910000</v>
      </c>
    </row>
    <row r="172" spans="1:5" ht="15.75">
      <c r="A172" s="99" t="s">
        <v>828</v>
      </c>
      <c r="B172" s="101" t="s">
        <v>827</v>
      </c>
      <c r="C172" s="100"/>
      <c r="D172" s="101"/>
      <c r="E172" s="102">
        <f>E173</f>
        <v>113500</v>
      </c>
    </row>
    <row r="173" spans="1:5" ht="15.75">
      <c r="A173" s="99" t="s">
        <v>829</v>
      </c>
      <c r="B173" s="101" t="s">
        <v>827</v>
      </c>
      <c r="C173" s="100" t="s">
        <v>830</v>
      </c>
      <c r="D173" s="101"/>
      <c r="E173" s="102">
        <f>E174</f>
        <v>113500</v>
      </c>
    </row>
    <row r="174" spans="1:5" ht="31.5">
      <c r="A174" s="99" t="s">
        <v>346</v>
      </c>
      <c r="B174" s="122" t="s">
        <v>827</v>
      </c>
      <c r="C174" s="121" t="s">
        <v>830</v>
      </c>
      <c r="D174" s="122" t="s">
        <v>377</v>
      </c>
      <c r="E174" s="58">
        <v>113500</v>
      </c>
    </row>
    <row r="175" spans="1:9" ht="15.75">
      <c r="A175" s="114" t="s">
        <v>1165</v>
      </c>
      <c r="B175" s="117" t="s">
        <v>68</v>
      </c>
      <c r="C175" s="116"/>
      <c r="D175" s="117"/>
      <c r="E175" s="118">
        <f>E176+E204+E247+E269+E251</f>
        <v>849200974.7199999</v>
      </c>
      <c r="H175" s="161"/>
      <c r="I175" s="162"/>
    </row>
    <row r="176" spans="1:5" ht="15.75">
      <c r="A176" s="99" t="s">
        <v>73</v>
      </c>
      <c r="B176" s="101" t="s">
        <v>69</v>
      </c>
      <c r="C176" s="100"/>
      <c r="D176" s="101"/>
      <c r="E176" s="102">
        <f>E180+E189+E177+E197</f>
        <v>272137314.29</v>
      </c>
    </row>
    <row r="177" spans="1:5" ht="15.75">
      <c r="A177" s="99" t="s">
        <v>686</v>
      </c>
      <c r="B177" s="101" t="s">
        <v>69</v>
      </c>
      <c r="C177" s="100" t="s">
        <v>684</v>
      </c>
      <c r="D177" s="101"/>
      <c r="E177" s="102">
        <f>E178</f>
        <v>2206277</v>
      </c>
    </row>
    <row r="178" spans="1:5" ht="31.5">
      <c r="A178" s="99" t="s">
        <v>833</v>
      </c>
      <c r="B178" s="101" t="s">
        <v>69</v>
      </c>
      <c r="C178" s="100" t="s">
        <v>831</v>
      </c>
      <c r="D178" s="101"/>
      <c r="E178" s="102">
        <f>E179</f>
        <v>2206277</v>
      </c>
    </row>
    <row r="179" spans="1:5" ht="15.75">
      <c r="A179" s="99" t="s">
        <v>48</v>
      </c>
      <c r="B179" s="101" t="s">
        <v>69</v>
      </c>
      <c r="C179" s="100" t="s">
        <v>831</v>
      </c>
      <c r="D179" s="101" t="s">
        <v>47</v>
      </c>
      <c r="E179" s="102">
        <v>2206277</v>
      </c>
    </row>
    <row r="180" spans="1:5" ht="15.75">
      <c r="A180" s="99" t="s">
        <v>81</v>
      </c>
      <c r="B180" s="101" t="s">
        <v>69</v>
      </c>
      <c r="C180" s="100" t="s">
        <v>625</v>
      </c>
      <c r="D180" s="101"/>
      <c r="E180" s="102">
        <f>E181</f>
        <v>185330437.29000002</v>
      </c>
    </row>
    <row r="181" spans="1:7" ht="15.75">
      <c r="A181" s="99" t="s">
        <v>335</v>
      </c>
      <c r="B181" s="101" t="s">
        <v>69</v>
      </c>
      <c r="C181" s="100" t="s">
        <v>445</v>
      </c>
      <c r="D181" s="101"/>
      <c r="E181" s="102">
        <f>E187+E185+E188+E184+E186+E182+E183</f>
        <v>185330437.29000002</v>
      </c>
      <c r="F181" s="130"/>
      <c r="G181" s="147"/>
    </row>
    <row r="182" spans="1:7" ht="31.5">
      <c r="A182" s="99" t="s">
        <v>87</v>
      </c>
      <c r="B182" s="101" t="s">
        <v>69</v>
      </c>
      <c r="C182" s="100" t="s">
        <v>445</v>
      </c>
      <c r="D182" s="101" t="s">
        <v>380</v>
      </c>
      <c r="E182" s="102">
        <v>7655725.02</v>
      </c>
      <c r="F182" s="130"/>
      <c r="G182" s="147"/>
    </row>
    <row r="183" spans="1:7" ht="31.5">
      <c r="A183" s="99" t="s">
        <v>490</v>
      </c>
      <c r="B183" s="101" t="s">
        <v>69</v>
      </c>
      <c r="C183" s="100" t="s">
        <v>445</v>
      </c>
      <c r="D183" s="101" t="s">
        <v>377</v>
      </c>
      <c r="E183" s="102">
        <v>395000</v>
      </c>
      <c r="F183" s="130"/>
      <c r="G183" s="147"/>
    </row>
    <row r="184" spans="1:7" ht="31.5">
      <c r="A184" s="99" t="s">
        <v>35</v>
      </c>
      <c r="B184" s="112" t="s">
        <v>69</v>
      </c>
      <c r="C184" s="111" t="s">
        <v>445</v>
      </c>
      <c r="D184" s="101" t="s">
        <v>36</v>
      </c>
      <c r="E184" s="102">
        <v>429000</v>
      </c>
      <c r="F184" s="130"/>
      <c r="G184" s="147"/>
    </row>
    <row r="185" spans="1:5" ht="47.25">
      <c r="A185" s="99" t="s">
        <v>1212</v>
      </c>
      <c r="B185" s="101" t="s">
        <v>69</v>
      </c>
      <c r="C185" s="100" t="s">
        <v>445</v>
      </c>
      <c r="D185" s="101" t="s">
        <v>392</v>
      </c>
      <c r="E185" s="102">
        <v>27615303.06</v>
      </c>
    </row>
    <row r="186" spans="1:5" ht="15.75">
      <c r="A186" s="99" t="s">
        <v>48</v>
      </c>
      <c r="B186" s="101" t="s">
        <v>69</v>
      </c>
      <c r="C186" s="100" t="s">
        <v>445</v>
      </c>
      <c r="D186" s="101" t="s">
        <v>47</v>
      </c>
      <c r="E186" s="102">
        <v>5363013.3</v>
      </c>
    </row>
    <row r="187" spans="1:7" ht="47.25">
      <c r="A187" s="99" t="s">
        <v>1211</v>
      </c>
      <c r="B187" s="101" t="s">
        <v>69</v>
      </c>
      <c r="C187" s="100" t="s">
        <v>445</v>
      </c>
      <c r="D187" s="101" t="s">
        <v>393</v>
      </c>
      <c r="E187" s="102">
        <v>135484620.93</v>
      </c>
      <c r="F187" s="130"/>
      <c r="G187" s="147"/>
    </row>
    <row r="188" spans="1:7" ht="15.75">
      <c r="A188" s="99" t="s">
        <v>414</v>
      </c>
      <c r="B188" s="101" t="s">
        <v>69</v>
      </c>
      <c r="C188" s="100" t="s">
        <v>445</v>
      </c>
      <c r="D188" s="101" t="s">
        <v>413</v>
      </c>
      <c r="E188" s="102">
        <v>8387774.98</v>
      </c>
      <c r="F188" s="130"/>
      <c r="G188" s="147"/>
    </row>
    <row r="189" spans="1:7" ht="15.75">
      <c r="A189" s="99" t="s">
        <v>597</v>
      </c>
      <c r="B189" s="101" t="s">
        <v>69</v>
      </c>
      <c r="C189" s="100" t="s">
        <v>596</v>
      </c>
      <c r="D189" s="101"/>
      <c r="E189" s="102">
        <f>E192+E194+E190</f>
        <v>42140600</v>
      </c>
      <c r="F189" s="130"/>
      <c r="G189" s="147"/>
    </row>
    <row r="190" spans="1:7" ht="31.5">
      <c r="A190" s="99" t="s">
        <v>350</v>
      </c>
      <c r="B190" s="101" t="s">
        <v>69</v>
      </c>
      <c r="C190" s="100" t="s">
        <v>349</v>
      </c>
      <c r="D190" s="101"/>
      <c r="E190" s="102">
        <f>E191</f>
        <v>2532000</v>
      </c>
      <c r="F190" s="130"/>
      <c r="G190" s="147"/>
    </row>
    <row r="191" spans="1:7" ht="15.75">
      <c r="A191" s="99" t="s">
        <v>414</v>
      </c>
      <c r="B191" s="101" t="s">
        <v>69</v>
      </c>
      <c r="C191" s="100" t="s">
        <v>349</v>
      </c>
      <c r="D191" s="101" t="s">
        <v>413</v>
      </c>
      <c r="E191" s="102">
        <v>2532000</v>
      </c>
      <c r="F191" s="130"/>
      <c r="G191" s="147"/>
    </row>
    <row r="192" spans="1:7" ht="15.75">
      <c r="A192" s="99" t="s">
        <v>834</v>
      </c>
      <c r="B192" s="101" t="s">
        <v>69</v>
      </c>
      <c r="C192" s="100" t="s">
        <v>832</v>
      </c>
      <c r="D192" s="101"/>
      <c r="E192" s="102">
        <f>E193</f>
        <v>19000000</v>
      </c>
      <c r="F192" s="130"/>
      <c r="G192" s="147"/>
    </row>
    <row r="193" spans="1:7" ht="15.75">
      <c r="A193" s="99" t="s">
        <v>414</v>
      </c>
      <c r="B193" s="101" t="s">
        <v>69</v>
      </c>
      <c r="C193" s="100" t="s">
        <v>832</v>
      </c>
      <c r="D193" s="101" t="s">
        <v>413</v>
      </c>
      <c r="E193" s="102">
        <v>19000000</v>
      </c>
      <c r="F193" s="130"/>
      <c r="G193" s="147"/>
    </row>
    <row r="194" spans="1:5" ht="47.25">
      <c r="A194" s="99" t="s">
        <v>460</v>
      </c>
      <c r="B194" s="101" t="s">
        <v>69</v>
      </c>
      <c r="C194" s="100" t="s">
        <v>459</v>
      </c>
      <c r="D194" s="101"/>
      <c r="E194" s="102">
        <f>E195+E196</f>
        <v>20608600</v>
      </c>
    </row>
    <row r="195" spans="1:5" ht="47.25">
      <c r="A195" s="99" t="s">
        <v>1212</v>
      </c>
      <c r="B195" s="101" t="s">
        <v>69</v>
      </c>
      <c r="C195" s="100" t="s">
        <v>459</v>
      </c>
      <c r="D195" s="101" t="s">
        <v>392</v>
      </c>
      <c r="E195" s="102">
        <v>4091942.92</v>
      </c>
    </row>
    <row r="196" spans="1:5" ht="47.25">
      <c r="A196" s="99" t="s">
        <v>1211</v>
      </c>
      <c r="B196" s="101" t="s">
        <v>69</v>
      </c>
      <c r="C196" s="100" t="s">
        <v>459</v>
      </c>
      <c r="D196" s="101" t="s">
        <v>393</v>
      </c>
      <c r="E196" s="102">
        <v>16516657.08</v>
      </c>
    </row>
    <row r="197" spans="1:5" ht="15.75">
      <c r="A197" s="99" t="s">
        <v>624</v>
      </c>
      <c r="B197" s="101" t="s">
        <v>69</v>
      </c>
      <c r="C197" s="100" t="s">
        <v>570</v>
      </c>
      <c r="D197" s="101"/>
      <c r="E197" s="102">
        <f>E198+E201</f>
        <v>42460000</v>
      </c>
    </row>
    <row r="198" spans="1:5" ht="63">
      <c r="A198" s="99" t="s">
        <v>837</v>
      </c>
      <c r="B198" s="101" t="s">
        <v>69</v>
      </c>
      <c r="C198" s="100" t="s">
        <v>835</v>
      </c>
      <c r="D198" s="101"/>
      <c r="E198" s="102">
        <f>E200+E199</f>
        <v>24260000</v>
      </c>
    </row>
    <row r="199" spans="1:5" ht="47.25">
      <c r="A199" s="99" t="s">
        <v>1212</v>
      </c>
      <c r="B199" s="101" t="s">
        <v>69</v>
      </c>
      <c r="C199" s="100" t="s">
        <v>835</v>
      </c>
      <c r="D199" s="101" t="s">
        <v>392</v>
      </c>
      <c r="E199" s="102">
        <v>5467500</v>
      </c>
    </row>
    <row r="200" spans="1:5" ht="47.25">
      <c r="A200" s="99" t="s">
        <v>1211</v>
      </c>
      <c r="B200" s="101" t="s">
        <v>69</v>
      </c>
      <c r="C200" s="100" t="s">
        <v>835</v>
      </c>
      <c r="D200" s="101" t="s">
        <v>393</v>
      </c>
      <c r="E200" s="102">
        <v>18792500</v>
      </c>
    </row>
    <row r="201" spans="1:5" ht="47.25">
      <c r="A201" s="99" t="s">
        <v>838</v>
      </c>
      <c r="B201" s="101" t="s">
        <v>69</v>
      </c>
      <c r="C201" s="100" t="s">
        <v>836</v>
      </c>
      <c r="D201" s="101"/>
      <c r="E201" s="102">
        <f>E203+E202</f>
        <v>18200000</v>
      </c>
    </row>
    <row r="202" spans="1:5" ht="47.25">
      <c r="A202" s="99" t="s">
        <v>348</v>
      </c>
      <c r="B202" s="101" t="s">
        <v>69</v>
      </c>
      <c r="C202" s="100" t="s">
        <v>836</v>
      </c>
      <c r="D202" s="101" t="s">
        <v>392</v>
      </c>
      <c r="E202" s="102">
        <v>15666000</v>
      </c>
    </row>
    <row r="203" spans="1:5" ht="47.25">
      <c r="A203" s="99" t="s">
        <v>1211</v>
      </c>
      <c r="B203" s="101" t="s">
        <v>69</v>
      </c>
      <c r="C203" s="100" t="s">
        <v>836</v>
      </c>
      <c r="D203" s="101" t="s">
        <v>393</v>
      </c>
      <c r="E203" s="102">
        <v>2534000</v>
      </c>
    </row>
    <row r="204" spans="1:5" ht="15.75">
      <c r="A204" s="99" t="s">
        <v>74</v>
      </c>
      <c r="B204" s="101" t="s">
        <v>1166</v>
      </c>
      <c r="C204" s="100"/>
      <c r="D204" s="101"/>
      <c r="E204" s="102">
        <f>E206+E211+E215+E221+E238+E241</f>
        <v>522284229.62999994</v>
      </c>
    </row>
    <row r="205" spans="1:5" ht="15.75">
      <c r="A205" s="99" t="s">
        <v>82</v>
      </c>
      <c r="B205" s="101" t="s">
        <v>1166</v>
      </c>
      <c r="C205" s="100" t="s">
        <v>626</v>
      </c>
      <c r="D205" s="101"/>
      <c r="E205" s="102">
        <f>E206</f>
        <v>404036376.14</v>
      </c>
    </row>
    <row r="206" spans="1:5" ht="15.75">
      <c r="A206" s="99" t="s">
        <v>335</v>
      </c>
      <c r="B206" s="101" t="s">
        <v>1166</v>
      </c>
      <c r="C206" s="100" t="s">
        <v>627</v>
      </c>
      <c r="D206" s="101"/>
      <c r="E206" s="102">
        <f>E207</f>
        <v>404036376.14</v>
      </c>
    </row>
    <row r="207" spans="1:5" ht="31.5">
      <c r="A207" s="99" t="s">
        <v>519</v>
      </c>
      <c r="B207" s="101" t="s">
        <v>1166</v>
      </c>
      <c r="C207" s="100" t="s">
        <v>1160</v>
      </c>
      <c r="D207" s="101"/>
      <c r="E207" s="102">
        <f>E208+E209</f>
        <v>404036376.14</v>
      </c>
    </row>
    <row r="208" spans="1:5" ht="47.25">
      <c r="A208" s="99" t="s">
        <v>1212</v>
      </c>
      <c r="B208" s="101" t="s">
        <v>1166</v>
      </c>
      <c r="C208" s="100" t="s">
        <v>1160</v>
      </c>
      <c r="D208" s="101" t="s">
        <v>392</v>
      </c>
      <c r="E208" s="102">
        <v>391653459</v>
      </c>
    </row>
    <row r="209" spans="1:5" ht="15.75">
      <c r="A209" s="99" t="s">
        <v>48</v>
      </c>
      <c r="B209" s="101" t="s">
        <v>1166</v>
      </c>
      <c r="C209" s="100" t="s">
        <v>1160</v>
      </c>
      <c r="D209" s="101" t="s">
        <v>47</v>
      </c>
      <c r="E209" s="102">
        <v>12382917.14</v>
      </c>
    </row>
    <row r="210" spans="1:5" ht="15.75">
      <c r="A210" s="99" t="s">
        <v>561</v>
      </c>
      <c r="B210" s="101" t="s">
        <v>1166</v>
      </c>
      <c r="C210" s="100" t="s">
        <v>592</v>
      </c>
      <c r="D210" s="101"/>
      <c r="E210" s="102">
        <f>E211</f>
        <v>22930739.15</v>
      </c>
    </row>
    <row r="211" spans="1:11" ht="15.75">
      <c r="A211" s="99" t="s">
        <v>335</v>
      </c>
      <c r="B211" s="101" t="s">
        <v>1166</v>
      </c>
      <c r="C211" s="100" t="s">
        <v>593</v>
      </c>
      <c r="D211" s="101"/>
      <c r="E211" s="102">
        <f>E213+E214</f>
        <v>22930739.15</v>
      </c>
      <c r="H211" s="253"/>
      <c r="I211" s="253"/>
      <c r="J211" s="253"/>
      <c r="K211" s="253"/>
    </row>
    <row r="212" spans="1:11" ht="31.5">
      <c r="A212" s="99" t="s">
        <v>518</v>
      </c>
      <c r="B212" s="101" t="s">
        <v>1166</v>
      </c>
      <c r="C212" s="100" t="s">
        <v>448</v>
      </c>
      <c r="D212" s="101"/>
      <c r="E212" s="102">
        <f>E213+E214</f>
        <v>22930739.15</v>
      </c>
      <c r="H212" s="136"/>
      <c r="I212" s="136"/>
      <c r="J212" s="136"/>
      <c r="K212" s="136"/>
    </row>
    <row r="213" spans="1:5" ht="47.25">
      <c r="A213" s="99" t="s">
        <v>1212</v>
      </c>
      <c r="B213" s="101" t="s">
        <v>1166</v>
      </c>
      <c r="C213" s="100" t="s">
        <v>448</v>
      </c>
      <c r="D213" s="101" t="s">
        <v>392</v>
      </c>
      <c r="E213" s="102">
        <v>10663541</v>
      </c>
    </row>
    <row r="214" spans="1:5" ht="15.75">
      <c r="A214" s="99" t="s">
        <v>48</v>
      </c>
      <c r="B214" s="101" t="s">
        <v>1166</v>
      </c>
      <c r="C214" s="100" t="s">
        <v>448</v>
      </c>
      <c r="D214" s="101" t="s">
        <v>47</v>
      </c>
      <c r="E214" s="102">
        <v>12267198.15</v>
      </c>
    </row>
    <row r="215" spans="1:5" ht="15.75">
      <c r="A215" s="99" t="s">
        <v>79</v>
      </c>
      <c r="B215" s="101" t="s">
        <v>1166</v>
      </c>
      <c r="C215" s="100" t="s">
        <v>540</v>
      </c>
      <c r="D215" s="101"/>
      <c r="E215" s="102">
        <f>E216</f>
        <v>58452028.64</v>
      </c>
    </row>
    <row r="216" spans="1:5" ht="15.75">
      <c r="A216" s="99" t="s">
        <v>335</v>
      </c>
      <c r="B216" s="101" t="s">
        <v>1166</v>
      </c>
      <c r="C216" s="100" t="s">
        <v>447</v>
      </c>
      <c r="D216" s="101"/>
      <c r="E216" s="102">
        <f>E219+E217+E218+E220</f>
        <v>58452028.64</v>
      </c>
    </row>
    <row r="217" spans="1:5" ht="47.25">
      <c r="A217" s="99" t="s">
        <v>1212</v>
      </c>
      <c r="B217" s="101" t="s">
        <v>1166</v>
      </c>
      <c r="C217" s="100" t="s">
        <v>447</v>
      </c>
      <c r="D217" s="101" t="s">
        <v>392</v>
      </c>
      <c r="E217" s="102">
        <v>38115000</v>
      </c>
    </row>
    <row r="218" spans="1:5" ht="15.75">
      <c r="A218" s="99" t="s">
        <v>48</v>
      </c>
      <c r="B218" s="101" t="s">
        <v>1166</v>
      </c>
      <c r="C218" s="100" t="s">
        <v>447</v>
      </c>
      <c r="D218" s="101" t="s">
        <v>47</v>
      </c>
      <c r="E218" s="102">
        <v>795028.64</v>
      </c>
    </row>
    <row r="219" spans="1:5" ht="47.25">
      <c r="A219" s="99" t="s">
        <v>1211</v>
      </c>
      <c r="B219" s="101" t="s">
        <v>1166</v>
      </c>
      <c r="C219" s="100" t="s">
        <v>447</v>
      </c>
      <c r="D219" s="101" t="s">
        <v>393</v>
      </c>
      <c r="E219" s="102">
        <v>19442000</v>
      </c>
    </row>
    <row r="220" spans="1:5" ht="15.75">
      <c r="A220" s="99" t="s">
        <v>414</v>
      </c>
      <c r="B220" s="101" t="s">
        <v>1166</v>
      </c>
      <c r="C220" s="100" t="s">
        <v>447</v>
      </c>
      <c r="D220" s="101" t="s">
        <v>413</v>
      </c>
      <c r="E220" s="102">
        <v>100000</v>
      </c>
    </row>
    <row r="221" spans="1:5" ht="15.75">
      <c r="A221" s="99" t="s">
        <v>597</v>
      </c>
      <c r="B221" s="101" t="s">
        <v>1166</v>
      </c>
      <c r="C221" s="100" t="s">
        <v>596</v>
      </c>
      <c r="D221" s="101"/>
      <c r="E221" s="102">
        <f>E222+E236</f>
        <v>18642185.7</v>
      </c>
    </row>
    <row r="222" spans="1:5" ht="15.75">
      <c r="A222" s="99" t="s">
        <v>532</v>
      </c>
      <c r="B222" s="101" t="s">
        <v>1166</v>
      </c>
      <c r="C222" s="100" t="s">
        <v>531</v>
      </c>
      <c r="D222" s="101"/>
      <c r="E222" s="102">
        <f>E225+E223++E228+E230+E232+E234</f>
        <v>17679905.7</v>
      </c>
    </row>
    <row r="223" spans="1:5" ht="15.75">
      <c r="A223" s="99" t="s">
        <v>844</v>
      </c>
      <c r="B223" s="101" t="s">
        <v>1166</v>
      </c>
      <c r="C223" s="100" t="s">
        <v>843</v>
      </c>
      <c r="D223" s="101"/>
      <c r="E223" s="102">
        <f>E224</f>
        <v>3367900</v>
      </c>
    </row>
    <row r="224" spans="1:5" ht="15.75">
      <c r="A224" s="99" t="s">
        <v>48</v>
      </c>
      <c r="B224" s="101" t="s">
        <v>1166</v>
      </c>
      <c r="C224" s="100" t="s">
        <v>843</v>
      </c>
      <c r="D224" s="101" t="s">
        <v>47</v>
      </c>
      <c r="E224" s="102">
        <v>3367900</v>
      </c>
    </row>
    <row r="225" spans="1:5" ht="15.75">
      <c r="A225" s="99" t="s">
        <v>1196</v>
      </c>
      <c r="B225" s="101" t="s">
        <v>1166</v>
      </c>
      <c r="C225" s="100" t="s">
        <v>1195</v>
      </c>
      <c r="D225" s="101"/>
      <c r="E225" s="102">
        <f>E226+E227</f>
        <v>6677200</v>
      </c>
    </row>
    <row r="226" spans="1:5" ht="47.25">
      <c r="A226" s="99" t="s">
        <v>1212</v>
      </c>
      <c r="B226" s="101" t="s">
        <v>1166</v>
      </c>
      <c r="C226" s="100" t="s">
        <v>1195</v>
      </c>
      <c r="D226" s="101" t="s">
        <v>392</v>
      </c>
      <c r="E226" s="102">
        <v>5367400</v>
      </c>
    </row>
    <row r="227" spans="1:5" ht="15.75">
      <c r="A227" s="99" t="s">
        <v>48</v>
      </c>
      <c r="B227" s="101" t="s">
        <v>1166</v>
      </c>
      <c r="C227" s="100" t="s">
        <v>1195</v>
      </c>
      <c r="D227" s="101" t="s">
        <v>47</v>
      </c>
      <c r="E227" s="102">
        <v>1309800</v>
      </c>
    </row>
    <row r="228" spans="1:5" ht="15.75">
      <c r="A228" s="99" t="s">
        <v>845</v>
      </c>
      <c r="B228" s="101" t="s">
        <v>1166</v>
      </c>
      <c r="C228" s="100" t="s">
        <v>839</v>
      </c>
      <c r="D228" s="101"/>
      <c r="E228" s="102">
        <f>E229</f>
        <v>234000</v>
      </c>
    </row>
    <row r="229" spans="1:5" ht="15.75">
      <c r="A229" s="99" t="s">
        <v>48</v>
      </c>
      <c r="B229" s="101" t="s">
        <v>1166</v>
      </c>
      <c r="C229" s="100" t="s">
        <v>839</v>
      </c>
      <c r="D229" s="101" t="s">
        <v>47</v>
      </c>
      <c r="E229" s="102">
        <v>234000</v>
      </c>
    </row>
    <row r="230" spans="1:5" ht="31.5">
      <c r="A230" s="99" t="s">
        <v>846</v>
      </c>
      <c r="B230" s="101" t="s">
        <v>1166</v>
      </c>
      <c r="C230" s="100" t="s">
        <v>840</v>
      </c>
      <c r="D230" s="101"/>
      <c r="E230" s="102">
        <f>E231</f>
        <v>254800</v>
      </c>
    </row>
    <row r="231" spans="1:5" ht="15.75">
      <c r="A231" s="99" t="s">
        <v>48</v>
      </c>
      <c r="B231" s="101" t="s">
        <v>1166</v>
      </c>
      <c r="C231" s="100" t="s">
        <v>840</v>
      </c>
      <c r="D231" s="101" t="s">
        <v>47</v>
      </c>
      <c r="E231" s="102">
        <v>254800</v>
      </c>
    </row>
    <row r="232" spans="1:5" ht="15.75">
      <c r="A232" s="99" t="s">
        <v>847</v>
      </c>
      <c r="B232" s="101" t="s">
        <v>1166</v>
      </c>
      <c r="C232" s="100" t="s">
        <v>841</v>
      </c>
      <c r="D232" s="101"/>
      <c r="E232" s="102">
        <f>E233</f>
        <v>1250000</v>
      </c>
    </row>
    <row r="233" spans="1:5" ht="15.75">
      <c r="A233" s="99" t="s">
        <v>48</v>
      </c>
      <c r="B233" s="101" t="s">
        <v>1166</v>
      </c>
      <c r="C233" s="100" t="s">
        <v>841</v>
      </c>
      <c r="D233" s="101" t="s">
        <v>47</v>
      </c>
      <c r="E233" s="102">
        <v>1250000</v>
      </c>
    </row>
    <row r="234" spans="1:5" ht="15.75">
      <c r="A234" s="99" t="s">
        <v>850</v>
      </c>
      <c r="B234" s="101" t="s">
        <v>1166</v>
      </c>
      <c r="C234" s="100" t="s">
        <v>842</v>
      </c>
      <c r="D234" s="101"/>
      <c r="E234" s="102">
        <f>E235</f>
        <v>5896005.7</v>
      </c>
    </row>
    <row r="235" spans="1:5" ht="15.75">
      <c r="A235" s="99" t="s">
        <v>48</v>
      </c>
      <c r="B235" s="101" t="s">
        <v>1166</v>
      </c>
      <c r="C235" s="100" t="s">
        <v>842</v>
      </c>
      <c r="D235" s="101" t="s">
        <v>47</v>
      </c>
      <c r="E235" s="102">
        <v>5896005.7</v>
      </c>
    </row>
    <row r="236" spans="1:5" ht="47.25">
      <c r="A236" s="99" t="s">
        <v>848</v>
      </c>
      <c r="B236" s="101" t="s">
        <v>1166</v>
      </c>
      <c r="C236" s="100" t="s">
        <v>849</v>
      </c>
      <c r="D236" s="101"/>
      <c r="E236" s="102">
        <f>E237</f>
        <v>962280</v>
      </c>
    </row>
    <row r="237" spans="1:5" ht="15.75">
      <c r="A237" s="99" t="s">
        <v>48</v>
      </c>
      <c r="B237" s="101" t="s">
        <v>1166</v>
      </c>
      <c r="C237" s="100" t="s">
        <v>849</v>
      </c>
      <c r="D237" s="101" t="s">
        <v>47</v>
      </c>
      <c r="E237" s="102">
        <v>962280</v>
      </c>
    </row>
    <row r="238" spans="1:5" ht="15.75">
      <c r="A238" s="99" t="s">
        <v>631</v>
      </c>
      <c r="B238" s="101" t="s">
        <v>1166</v>
      </c>
      <c r="C238" s="100" t="s">
        <v>630</v>
      </c>
      <c r="D238" s="101"/>
      <c r="E238" s="102">
        <f>E239</f>
        <v>7191700</v>
      </c>
    </row>
    <row r="239" spans="1:5" ht="15.75">
      <c r="A239" s="99" t="s">
        <v>852</v>
      </c>
      <c r="B239" s="101" t="s">
        <v>1166</v>
      </c>
      <c r="C239" s="100" t="s">
        <v>851</v>
      </c>
      <c r="D239" s="101"/>
      <c r="E239" s="102">
        <f>E240</f>
        <v>7191700</v>
      </c>
    </row>
    <row r="240" spans="1:5" ht="47.25">
      <c r="A240" s="99" t="s">
        <v>1212</v>
      </c>
      <c r="B240" s="101" t="s">
        <v>1166</v>
      </c>
      <c r="C240" s="100" t="s">
        <v>851</v>
      </c>
      <c r="D240" s="101" t="s">
        <v>392</v>
      </c>
      <c r="E240" s="102">
        <v>7191700</v>
      </c>
    </row>
    <row r="241" spans="1:5" ht="15.75">
      <c r="A241" s="99" t="s">
        <v>624</v>
      </c>
      <c r="B241" s="101" t="s">
        <v>1166</v>
      </c>
      <c r="C241" s="100" t="s">
        <v>570</v>
      </c>
      <c r="D241" s="101"/>
      <c r="E241" s="102">
        <f>E242+E244</f>
        <v>11031200</v>
      </c>
    </row>
    <row r="242" spans="1:5" ht="63">
      <c r="A242" s="99" t="s">
        <v>781</v>
      </c>
      <c r="B242" s="101" t="s">
        <v>1166</v>
      </c>
      <c r="C242" s="100" t="s">
        <v>1149</v>
      </c>
      <c r="D242" s="101"/>
      <c r="E242" s="102">
        <f>E243</f>
        <v>691200</v>
      </c>
    </row>
    <row r="243" spans="1:5" ht="15.75">
      <c r="A243" s="99" t="s">
        <v>95</v>
      </c>
      <c r="B243" s="101" t="s">
        <v>1166</v>
      </c>
      <c r="C243" s="100" t="s">
        <v>1149</v>
      </c>
      <c r="D243" s="101" t="s">
        <v>386</v>
      </c>
      <c r="E243" s="102">
        <v>691200</v>
      </c>
    </row>
    <row r="244" spans="1:5" ht="47.25">
      <c r="A244" s="99" t="s">
        <v>854</v>
      </c>
      <c r="B244" s="101" t="s">
        <v>1166</v>
      </c>
      <c r="C244" s="100" t="s">
        <v>853</v>
      </c>
      <c r="D244" s="101"/>
      <c r="E244" s="102">
        <f>E245+E246</f>
        <v>10340000</v>
      </c>
    </row>
    <row r="245" spans="1:5" ht="47.25">
      <c r="A245" s="99" t="s">
        <v>1212</v>
      </c>
      <c r="B245" s="101" t="s">
        <v>1166</v>
      </c>
      <c r="C245" s="100" t="s">
        <v>853</v>
      </c>
      <c r="D245" s="101" t="s">
        <v>392</v>
      </c>
      <c r="E245" s="102">
        <v>6244000</v>
      </c>
    </row>
    <row r="246" spans="1:5" ht="47.25">
      <c r="A246" s="99" t="s">
        <v>1211</v>
      </c>
      <c r="B246" s="101" t="s">
        <v>1166</v>
      </c>
      <c r="C246" s="100" t="s">
        <v>853</v>
      </c>
      <c r="D246" s="101" t="s">
        <v>393</v>
      </c>
      <c r="E246" s="102">
        <v>4096000</v>
      </c>
    </row>
    <row r="247" spans="1:5" ht="15.75">
      <c r="A247" s="99" t="s">
        <v>39</v>
      </c>
      <c r="B247" s="101" t="s">
        <v>70</v>
      </c>
      <c r="C247" s="100"/>
      <c r="D247" s="101"/>
      <c r="E247" s="102">
        <f>E248</f>
        <v>246177.9</v>
      </c>
    </row>
    <row r="248" spans="1:5" ht="15.75">
      <c r="A248" s="99" t="s">
        <v>477</v>
      </c>
      <c r="B248" s="101" t="s">
        <v>70</v>
      </c>
      <c r="C248" s="100" t="s">
        <v>615</v>
      </c>
      <c r="D248" s="101"/>
      <c r="E248" s="102">
        <f>E249+E250</f>
        <v>246177.9</v>
      </c>
    </row>
    <row r="249" spans="1:5" ht="15.75">
      <c r="A249" s="99" t="s">
        <v>375</v>
      </c>
      <c r="B249" s="101" t="s">
        <v>70</v>
      </c>
      <c r="C249" s="100" t="s">
        <v>615</v>
      </c>
      <c r="D249" s="101" t="s">
        <v>1210</v>
      </c>
      <c r="E249" s="102">
        <v>46200</v>
      </c>
    </row>
    <row r="250" spans="1:5" ht="31.5">
      <c r="A250" s="99" t="s">
        <v>490</v>
      </c>
      <c r="B250" s="101" t="s">
        <v>70</v>
      </c>
      <c r="C250" s="100" t="s">
        <v>615</v>
      </c>
      <c r="D250" s="101" t="s">
        <v>377</v>
      </c>
      <c r="E250" s="102">
        <v>199977.9</v>
      </c>
    </row>
    <row r="251" spans="1:5" ht="15.75">
      <c r="A251" s="99" t="s">
        <v>1181</v>
      </c>
      <c r="B251" s="101" t="s">
        <v>1167</v>
      </c>
      <c r="C251" s="100"/>
      <c r="D251" s="101"/>
      <c r="E251" s="102">
        <f>E252+E256+E266</f>
        <v>37164600</v>
      </c>
    </row>
    <row r="252" spans="1:5" ht="15.75">
      <c r="A252" s="99" t="s">
        <v>595</v>
      </c>
      <c r="B252" s="101" t="s">
        <v>1167</v>
      </c>
      <c r="C252" s="100" t="s">
        <v>1168</v>
      </c>
      <c r="D252" s="101"/>
      <c r="E252" s="102">
        <f>E253</f>
        <v>8990000</v>
      </c>
    </row>
    <row r="253" spans="1:5" ht="15.75">
      <c r="A253" s="99" t="s">
        <v>335</v>
      </c>
      <c r="B253" s="101" t="s">
        <v>1167</v>
      </c>
      <c r="C253" s="100" t="s">
        <v>1215</v>
      </c>
      <c r="D253" s="101"/>
      <c r="E253" s="102">
        <f>E254+E255</f>
        <v>8990000</v>
      </c>
    </row>
    <row r="254" spans="1:5" ht="47.25">
      <c r="A254" s="99" t="s">
        <v>1212</v>
      </c>
      <c r="B254" s="101" t="s">
        <v>1167</v>
      </c>
      <c r="C254" s="100" t="s">
        <v>1215</v>
      </c>
      <c r="D254" s="101" t="s">
        <v>392</v>
      </c>
      <c r="E254" s="102">
        <v>8890000</v>
      </c>
    </row>
    <row r="255" spans="1:5" ht="15.75">
      <c r="A255" s="99" t="s">
        <v>48</v>
      </c>
      <c r="B255" s="101" t="s">
        <v>1167</v>
      </c>
      <c r="C255" s="100" t="s">
        <v>1215</v>
      </c>
      <c r="D255" s="101" t="s">
        <v>47</v>
      </c>
      <c r="E255" s="102">
        <v>100000</v>
      </c>
    </row>
    <row r="256" spans="1:5" ht="15.75">
      <c r="A256" s="99" t="s">
        <v>485</v>
      </c>
      <c r="B256" s="101" t="s">
        <v>1167</v>
      </c>
      <c r="C256" s="100" t="s">
        <v>1169</v>
      </c>
      <c r="D256" s="101"/>
      <c r="E256" s="102">
        <f>E262+E257+E260+E264</f>
        <v>28111600</v>
      </c>
    </row>
    <row r="257" spans="1:5" ht="31.5">
      <c r="A257" s="99" t="s">
        <v>340</v>
      </c>
      <c r="B257" s="101" t="s">
        <v>1167</v>
      </c>
      <c r="C257" s="100" t="s">
        <v>339</v>
      </c>
      <c r="D257" s="101"/>
      <c r="E257" s="102">
        <f>E259+E258</f>
        <v>23093200</v>
      </c>
    </row>
    <row r="258" spans="1:5" ht="15.75">
      <c r="A258" s="99" t="s">
        <v>95</v>
      </c>
      <c r="B258" s="101" t="s">
        <v>1167</v>
      </c>
      <c r="C258" s="100" t="s">
        <v>339</v>
      </c>
      <c r="D258" s="101" t="s">
        <v>386</v>
      </c>
      <c r="E258" s="102">
        <v>19029700</v>
      </c>
    </row>
    <row r="259" spans="1:5" ht="15.75">
      <c r="A259" s="99" t="s">
        <v>48</v>
      </c>
      <c r="B259" s="101" t="s">
        <v>1167</v>
      </c>
      <c r="C259" s="100" t="s">
        <v>339</v>
      </c>
      <c r="D259" s="101" t="s">
        <v>47</v>
      </c>
      <c r="E259" s="102">
        <v>4063500</v>
      </c>
    </row>
    <row r="260" spans="1:5" ht="15.75">
      <c r="A260" s="99" t="s">
        <v>461</v>
      </c>
      <c r="B260" s="101" t="s">
        <v>1167</v>
      </c>
      <c r="C260" s="100" t="s">
        <v>457</v>
      </c>
      <c r="D260" s="101"/>
      <c r="E260" s="102">
        <f>E261</f>
        <v>1350000</v>
      </c>
    </row>
    <row r="261" spans="1:5" ht="15.75">
      <c r="A261" s="99" t="s">
        <v>48</v>
      </c>
      <c r="B261" s="101" t="s">
        <v>1167</v>
      </c>
      <c r="C261" s="100" t="s">
        <v>457</v>
      </c>
      <c r="D261" s="101" t="s">
        <v>47</v>
      </c>
      <c r="E261" s="102">
        <v>1350000</v>
      </c>
    </row>
    <row r="262" spans="1:5" ht="31.5">
      <c r="A262" s="99" t="s">
        <v>93</v>
      </c>
      <c r="B262" s="101" t="s">
        <v>1167</v>
      </c>
      <c r="C262" s="100" t="s">
        <v>458</v>
      </c>
      <c r="D262" s="101"/>
      <c r="E262" s="102">
        <f>E263</f>
        <v>2168400</v>
      </c>
    </row>
    <row r="263" spans="1:5" ht="15.75">
      <c r="A263" s="99" t="s">
        <v>48</v>
      </c>
      <c r="B263" s="101" t="s">
        <v>1167</v>
      </c>
      <c r="C263" s="100" t="s">
        <v>458</v>
      </c>
      <c r="D263" s="101" t="s">
        <v>47</v>
      </c>
      <c r="E263" s="102">
        <v>2168400</v>
      </c>
    </row>
    <row r="264" spans="1:5" ht="15.75">
      <c r="A264" s="99" t="s">
        <v>357</v>
      </c>
      <c r="B264" s="101" t="s">
        <v>1167</v>
      </c>
      <c r="C264" s="100" t="s">
        <v>506</v>
      </c>
      <c r="D264" s="101"/>
      <c r="E264" s="102">
        <f>E265</f>
        <v>1500000</v>
      </c>
    </row>
    <row r="265" spans="1:5" ht="15.75">
      <c r="A265" s="99" t="s">
        <v>414</v>
      </c>
      <c r="B265" s="101" t="s">
        <v>1167</v>
      </c>
      <c r="C265" s="100" t="s">
        <v>506</v>
      </c>
      <c r="D265" s="101" t="s">
        <v>413</v>
      </c>
      <c r="E265" s="102">
        <v>1500000</v>
      </c>
    </row>
    <row r="266" spans="1:5" ht="15.75">
      <c r="A266" s="99" t="s">
        <v>653</v>
      </c>
      <c r="B266" s="101" t="s">
        <v>1167</v>
      </c>
      <c r="C266" s="100" t="s">
        <v>651</v>
      </c>
      <c r="D266" s="101"/>
      <c r="E266" s="102">
        <f>E267</f>
        <v>63000</v>
      </c>
    </row>
    <row r="267" spans="1:5" ht="47.25">
      <c r="A267" s="99" t="s">
        <v>855</v>
      </c>
      <c r="B267" s="101" t="s">
        <v>1167</v>
      </c>
      <c r="C267" s="100" t="s">
        <v>856</v>
      </c>
      <c r="D267" s="101"/>
      <c r="E267" s="102">
        <f>E268</f>
        <v>63000</v>
      </c>
    </row>
    <row r="268" spans="1:5" ht="15.75">
      <c r="A268" s="99" t="s">
        <v>48</v>
      </c>
      <c r="B268" s="101" t="s">
        <v>1167</v>
      </c>
      <c r="C268" s="100" t="s">
        <v>856</v>
      </c>
      <c r="D268" s="101" t="s">
        <v>47</v>
      </c>
      <c r="E268" s="102">
        <v>63000</v>
      </c>
    </row>
    <row r="269" spans="1:5" ht="15.75">
      <c r="A269" s="99" t="s">
        <v>1170</v>
      </c>
      <c r="B269" s="101" t="s">
        <v>1171</v>
      </c>
      <c r="C269" s="100"/>
      <c r="D269" s="101"/>
      <c r="E269" s="102">
        <f>E271+E276+E285+E282</f>
        <v>17368652.9</v>
      </c>
    </row>
    <row r="270" spans="1:5" ht="15.75">
      <c r="A270" s="99" t="s">
        <v>597</v>
      </c>
      <c r="B270" s="101" t="s">
        <v>1171</v>
      </c>
      <c r="C270" s="100" t="s">
        <v>596</v>
      </c>
      <c r="D270" s="101"/>
      <c r="E270" s="102">
        <f>E271</f>
        <v>1424812.04</v>
      </c>
    </row>
    <row r="271" spans="1:5" ht="15.75">
      <c r="A271" s="99" t="s">
        <v>1182</v>
      </c>
      <c r="B271" s="101" t="s">
        <v>1171</v>
      </c>
      <c r="C271" s="100" t="s">
        <v>450</v>
      </c>
      <c r="D271" s="101"/>
      <c r="E271" s="102">
        <f>E274+E272+E273</f>
        <v>1424812.04</v>
      </c>
    </row>
    <row r="272" spans="1:5" ht="15.75">
      <c r="A272" s="99" t="s">
        <v>375</v>
      </c>
      <c r="B272" s="101" t="s">
        <v>1171</v>
      </c>
      <c r="C272" s="100" t="s">
        <v>450</v>
      </c>
      <c r="D272" s="101" t="s">
        <v>1210</v>
      </c>
      <c r="E272" s="102">
        <v>16300</v>
      </c>
    </row>
    <row r="273" spans="1:5" ht="31.5">
      <c r="A273" s="99" t="s">
        <v>85</v>
      </c>
      <c r="B273" s="101" t="s">
        <v>1171</v>
      </c>
      <c r="C273" s="100" t="s">
        <v>450</v>
      </c>
      <c r="D273" s="101" t="s">
        <v>376</v>
      </c>
      <c r="E273" s="102">
        <v>20000</v>
      </c>
    </row>
    <row r="274" spans="1:5" ht="31.5">
      <c r="A274" s="99" t="s">
        <v>490</v>
      </c>
      <c r="B274" s="101" t="s">
        <v>1171</v>
      </c>
      <c r="C274" s="100" t="s">
        <v>450</v>
      </c>
      <c r="D274" s="101" t="s">
        <v>377</v>
      </c>
      <c r="E274" s="102">
        <v>1388512.04</v>
      </c>
    </row>
    <row r="275" spans="1:5" ht="47.25">
      <c r="A275" s="99" t="s">
        <v>453</v>
      </c>
      <c r="B275" s="101" t="s">
        <v>1171</v>
      </c>
      <c r="C275" s="100" t="s">
        <v>598</v>
      </c>
      <c r="D275" s="101"/>
      <c r="E275" s="102">
        <f>E276</f>
        <v>14380363</v>
      </c>
    </row>
    <row r="276" spans="1:5" ht="15.75">
      <c r="A276" s="99" t="s">
        <v>335</v>
      </c>
      <c r="B276" s="101" t="s">
        <v>1171</v>
      </c>
      <c r="C276" s="100" t="s">
        <v>446</v>
      </c>
      <c r="D276" s="101"/>
      <c r="E276" s="102">
        <f>E281+E277+E280+E279+E278</f>
        <v>14380363</v>
      </c>
    </row>
    <row r="277" spans="1:5" ht="15.75">
      <c r="A277" s="99" t="s">
        <v>373</v>
      </c>
      <c r="B277" s="101" t="s">
        <v>1171</v>
      </c>
      <c r="C277" s="100" t="s">
        <v>446</v>
      </c>
      <c r="D277" s="101" t="s">
        <v>372</v>
      </c>
      <c r="E277" s="102">
        <v>3847320</v>
      </c>
    </row>
    <row r="278" spans="1:5" ht="15.75">
      <c r="A278" s="99" t="s">
        <v>375</v>
      </c>
      <c r="B278" s="101" t="s">
        <v>1171</v>
      </c>
      <c r="C278" s="100" t="s">
        <v>446</v>
      </c>
      <c r="D278" s="101" t="s">
        <v>1210</v>
      </c>
      <c r="E278" s="102">
        <v>6493</v>
      </c>
    </row>
    <row r="279" spans="1:5" ht="31.5">
      <c r="A279" s="99" t="s">
        <v>85</v>
      </c>
      <c r="B279" s="101" t="s">
        <v>1171</v>
      </c>
      <c r="C279" s="100" t="s">
        <v>446</v>
      </c>
      <c r="D279" s="101" t="s">
        <v>376</v>
      </c>
      <c r="E279" s="102">
        <v>44150</v>
      </c>
    </row>
    <row r="280" spans="1:5" ht="31.5">
      <c r="A280" s="99" t="s">
        <v>490</v>
      </c>
      <c r="B280" s="101" t="s">
        <v>1171</v>
      </c>
      <c r="C280" s="100" t="s">
        <v>446</v>
      </c>
      <c r="D280" s="101" t="s">
        <v>377</v>
      </c>
      <c r="E280" s="102">
        <v>200400</v>
      </c>
    </row>
    <row r="281" spans="1:5" ht="47.25">
      <c r="A281" s="99" t="s">
        <v>1212</v>
      </c>
      <c r="B281" s="101" t="s">
        <v>1171</v>
      </c>
      <c r="C281" s="100" t="s">
        <v>446</v>
      </c>
      <c r="D281" s="101" t="s">
        <v>392</v>
      </c>
      <c r="E281" s="102">
        <v>10282000</v>
      </c>
    </row>
    <row r="282" spans="1:5" ht="15.75">
      <c r="A282" s="99" t="s">
        <v>653</v>
      </c>
      <c r="B282" s="101" t="s">
        <v>1171</v>
      </c>
      <c r="C282" s="100" t="s">
        <v>651</v>
      </c>
      <c r="D282" s="101"/>
      <c r="E282" s="102">
        <f>E283</f>
        <v>100000</v>
      </c>
    </row>
    <row r="283" spans="1:5" ht="47.25">
      <c r="A283" s="99" t="s">
        <v>855</v>
      </c>
      <c r="B283" s="101" t="s">
        <v>1171</v>
      </c>
      <c r="C283" s="100" t="s">
        <v>856</v>
      </c>
      <c r="D283" s="101"/>
      <c r="E283" s="102">
        <f>E284</f>
        <v>100000</v>
      </c>
    </row>
    <row r="284" spans="1:5" ht="15.75">
      <c r="A284" s="99" t="s">
        <v>48</v>
      </c>
      <c r="B284" s="101" t="s">
        <v>1171</v>
      </c>
      <c r="C284" s="100" t="s">
        <v>856</v>
      </c>
      <c r="D284" s="101" t="s">
        <v>47</v>
      </c>
      <c r="E284" s="102">
        <v>100000</v>
      </c>
    </row>
    <row r="285" spans="1:5" ht="15.75">
      <c r="A285" s="99" t="s">
        <v>543</v>
      </c>
      <c r="B285" s="101" t="s">
        <v>1171</v>
      </c>
      <c r="C285" s="100" t="s">
        <v>355</v>
      </c>
      <c r="D285" s="101"/>
      <c r="E285" s="102">
        <f>E286</f>
        <v>1463477.86</v>
      </c>
    </row>
    <row r="286" spans="1:5" ht="15.75">
      <c r="A286" s="119" t="s">
        <v>48</v>
      </c>
      <c r="B286" s="122" t="s">
        <v>1171</v>
      </c>
      <c r="C286" s="121" t="s">
        <v>355</v>
      </c>
      <c r="D286" s="122" t="s">
        <v>47</v>
      </c>
      <c r="E286" s="58">
        <v>1463477.86</v>
      </c>
    </row>
    <row r="287" spans="1:5" ht="15.75">
      <c r="A287" s="114" t="s">
        <v>545</v>
      </c>
      <c r="B287" s="117" t="s">
        <v>71</v>
      </c>
      <c r="C287" s="117"/>
      <c r="D287" s="163"/>
      <c r="E287" s="118">
        <f>E288+E305</f>
        <v>19244200</v>
      </c>
    </row>
    <row r="288" spans="1:5" ht="15.75">
      <c r="A288" s="99" t="s">
        <v>1172</v>
      </c>
      <c r="B288" s="101" t="s">
        <v>72</v>
      </c>
      <c r="C288" s="101"/>
      <c r="D288" s="164"/>
      <c r="E288" s="102">
        <f>E289+E298+E302</f>
        <v>16839200</v>
      </c>
    </row>
    <row r="289" spans="1:5" ht="31.5">
      <c r="A289" s="99" t="s">
        <v>530</v>
      </c>
      <c r="B289" s="101" t="s">
        <v>72</v>
      </c>
      <c r="C289" s="101" t="s">
        <v>529</v>
      </c>
      <c r="D289" s="164"/>
      <c r="E289" s="102">
        <f>E290+E292</f>
        <v>540200</v>
      </c>
    </row>
    <row r="290" spans="1:5" ht="15.75">
      <c r="A290" s="99" t="s">
        <v>336</v>
      </c>
      <c r="B290" s="101" t="s">
        <v>72</v>
      </c>
      <c r="C290" s="101" t="s">
        <v>571</v>
      </c>
      <c r="D290" s="164"/>
      <c r="E290" s="102">
        <f>E291</f>
        <v>290200</v>
      </c>
    </row>
    <row r="291" spans="1:5" ht="15.75">
      <c r="A291" s="99" t="s">
        <v>414</v>
      </c>
      <c r="B291" s="101" t="s">
        <v>72</v>
      </c>
      <c r="C291" s="101" t="s">
        <v>571</v>
      </c>
      <c r="D291" s="164" t="s">
        <v>413</v>
      </c>
      <c r="E291" s="102">
        <v>290200</v>
      </c>
    </row>
    <row r="292" spans="1:5" ht="31.5">
      <c r="A292" s="99" t="s">
        <v>862</v>
      </c>
      <c r="B292" s="101" t="s">
        <v>72</v>
      </c>
      <c r="C292" s="101" t="s">
        <v>859</v>
      </c>
      <c r="D292" s="164"/>
      <c r="E292" s="102">
        <f>E293+E296</f>
        <v>250000</v>
      </c>
    </row>
    <row r="293" spans="1:5" ht="31.5">
      <c r="A293" s="99" t="s">
        <v>863</v>
      </c>
      <c r="B293" s="101" t="s">
        <v>72</v>
      </c>
      <c r="C293" s="101" t="s">
        <v>857</v>
      </c>
      <c r="D293" s="164"/>
      <c r="E293" s="102">
        <f>E294+E295</f>
        <v>200000</v>
      </c>
    </row>
    <row r="294" spans="1:5" ht="15.75">
      <c r="A294" s="99" t="s">
        <v>28</v>
      </c>
      <c r="B294" s="101" t="s">
        <v>72</v>
      </c>
      <c r="C294" s="101" t="s">
        <v>857</v>
      </c>
      <c r="D294" s="164" t="s">
        <v>333</v>
      </c>
      <c r="E294" s="102">
        <v>100000</v>
      </c>
    </row>
    <row r="295" spans="1:5" ht="15.75">
      <c r="A295" s="99" t="s">
        <v>414</v>
      </c>
      <c r="B295" s="101" t="s">
        <v>72</v>
      </c>
      <c r="C295" s="101" t="s">
        <v>857</v>
      </c>
      <c r="D295" s="164" t="s">
        <v>413</v>
      </c>
      <c r="E295" s="102">
        <v>100000</v>
      </c>
    </row>
    <row r="296" spans="1:5" ht="31.5">
      <c r="A296" s="99" t="s">
        <v>864</v>
      </c>
      <c r="B296" s="101" t="s">
        <v>72</v>
      </c>
      <c r="C296" s="101" t="s">
        <v>858</v>
      </c>
      <c r="D296" s="164"/>
      <c r="E296" s="102">
        <f>E297</f>
        <v>50000</v>
      </c>
    </row>
    <row r="297" spans="1:5" ht="15.75">
      <c r="A297" s="99" t="s">
        <v>28</v>
      </c>
      <c r="B297" s="101" t="s">
        <v>72</v>
      </c>
      <c r="C297" s="101" t="s">
        <v>858</v>
      </c>
      <c r="D297" s="164" t="s">
        <v>333</v>
      </c>
      <c r="E297" s="102">
        <v>50000</v>
      </c>
    </row>
    <row r="298" spans="1:5" ht="15.75">
      <c r="A298" s="99" t="s">
        <v>80</v>
      </c>
      <c r="B298" s="101" t="s">
        <v>72</v>
      </c>
      <c r="C298" s="101" t="s">
        <v>599</v>
      </c>
      <c r="D298" s="164"/>
      <c r="E298" s="102">
        <f>E299</f>
        <v>14708000</v>
      </c>
    </row>
    <row r="299" spans="1:5" ht="15.75">
      <c r="A299" s="99" t="s">
        <v>335</v>
      </c>
      <c r="B299" s="101" t="s">
        <v>72</v>
      </c>
      <c r="C299" s="101" t="s">
        <v>334</v>
      </c>
      <c r="D299" s="164"/>
      <c r="E299" s="102">
        <f>E300+E301</f>
        <v>14708000</v>
      </c>
    </row>
    <row r="300" spans="1:5" ht="47.25">
      <c r="A300" s="99" t="s">
        <v>1211</v>
      </c>
      <c r="B300" s="101" t="s">
        <v>72</v>
      </c>
      <c r="C300" s="101" t="s">
        <v>334</v>
      </c>
      <c r="D300" s="164" t="s">
        <v>393</v>
      </c>
      <c r="E300" s="102">
        <v>14558000</v>
      </c>
    </row>
    <row r="301" spans="1:5" ht="15.75">
      <c r="A301" s="99" t="s">
        <v>414</v>
      </c>
      <c r="B301" s="101" t="s">
        <v>72</v>
      </c>
      <c r="C301" s="101" t="s">
        <v>334</v>
      </c>
      <c r="D301" s="164" t="s">
        <v>413</v>
      </c>
      <c r="E301" s="102">
        <v>150000</v>
      </c>
    </row>
    <row r="302" spans="1:5" ht="15.75">
      <c r="A302" s="99" t="s">
        <v>624</v>
      </c>
      <c r="B302" s="101" t="s">
        <v>72</v>
      </c>
      <c r="C302" s="101" t="s">
        <v>570</v>
      </c>
      <c r="D302" s="164"/>
      <c r="E302" s="102">
        <f>E303</f>
        <v>1591000</v>
      </c>
    </row>
    <row r="303" spans="1:5" ht="63">
      <c r="A303" s="99" t="s">
        <v>860</v>
      </c>
      <c r="B303" s="101" t="s">
        <v>72</v>
      </c>
      <c r="C303" s="101" t="s">
        <v>861</v>
      </c>
      <c r="D303" s="164"/>
      <c r="E303" s="102">
        <f>E304</f>
        <v>1591000</v>
      </c>
    </row>
    <row r="304" spans="1:5" ht="47.25">
      <c r="A304" s="99" t="s">
        <v>1211</v>
      </c>
      <c r="B304" s="101" t="s">
        <v>72</v>
      </c>
      <c r="C304" s="101" t="s">
        <v>861</v>
      </c>
      <c r="D304" s="164" t="s">
        <v>393</v>
      </c>
      <c r="E304" s="102">
        <v>1591000</v>
      </c>
    </row>
    <row r="305" spans="1:5" ht="15.75">
      <c r="A305" s="99" t="s">
        <v>547</v>
      </c>
      <c r="B305" s="101" t="s">
        <v>1173</v>
      </c>
      <c r="C305" s="101"/>
      <c r="D305" s="164"/>
      <c r="E305" s="102">
        <f>E306</f>
        <v>2405000</v>
      </c>
    </row>
    <row r="306" spans="1:5" ht="47.25">
      <c r="A306" s="99" t="s">
        <v>453</v>
      </c>
      <c r="B306" s="101" t="s">
        <v>1173</v>
      </c>
      <c r="C306" s="101" t="s">
        <v>598</v>
      </c>
      <c r="D306" s="164"/>
      <c r="E306" s="102">
        <f>E307</f>
        <v>2405000</v>
      </c>
    </row>
    <row r="307" spans="1:5" ht="15.75">
      <c r="A307" s="99" t="s">
        <v>594</v>
      </c>
      <c r="B307" s="101" t="s">
        <v>1173</v>
      </c>
      <c r="C307" s="101" t="s">
        <v>446</v>
      </c>
      <c r="D307" s="164"/>
      <c r="E307" s="102">
        <f>E311+E308+E309+E310+E312</f>
        <v>2405000</v>
      </c>
    </row>
    <row r="308" spans="1:5" ht="15.75">
      <c r="A308" s="99" t="s">
        <v>373</v>
      </c>
      <c r="B308" s="146" t="s">
        <v>1173</v>
      </c>
      <c r="C308" s="101" t="s">
        <v>446</v>
      </c>
      <c r="D308" s="164" t="s">
        <v>372</v>
      </c>
      <c r="E308" s="102">
        <v>1713983.67</v>
      </c>
    </row>
    <row r="309" spans="1:5" ht="15.75">
      <c r="A309" s="99" t="s">
        <v>375</v>
      </c>
      <c r="B309" s="146" t="s">
        <v>1173</v>
      </c>
      <c r="C309" s="101" t="s">
        <v>446</v>
      </c>
      <c r="D309" s="164" t="s">
        <v>1210</v>
      </c>
      <c r="E309" s="102">
        <v>1460.5</v>
      </c>
    </row>
    <row r="310" spans="1:5" ht="31.5">
      <c r="A310" s="99" t="s">
        <v>85</v>
      </c>
      <c r="B310" s="146" t="s">
        <v>1173</v>
      </c>
      <c r="C310" s="101" t="s">
        <v>446</v>
      </c>
      <c r="D310" s="164" t="s">
        <v>376</v>
      </c>
      <c r="E310" s="102">
        <v>237755</v>
      </c>
    </row>
    <row r="311" spans="1:5" ht="31.5">
      <c r="A311" s="99" t="s">
        <v>490</v>
      </c>
      <c r="B311" s="146" t="s">
        <v>1173</v>
      </c>
      <c r="C311" s="101" t="s">
        <v>446</v>
      </c>
      <c r="D311" s="164" t="s">
        <v>377</v>
      </c>
      <c r="E311" s="102">
        <v>451149.83</v>
      </c>
    </row>
    <row r="312" spans="1:5" ht="15.75">
      <c r="A312" s="99" t="s">
        <v>491</v>
      </c>
      <c r="B312" s="149" t="s">
        <v>1173</v>
      </c>
      <c r="C312" s="122" t="s">
        <v>446</v>
      </c>
      <c r="D312" s="165" t="s">
        <v>489</v>
      </c>
      <c r="E312" s="102">
        <v>651</v>
      </c>
    </row>
    <row r="313" spans="1:5" s="142" customFormat="1" ht="15.75">
      <c r="A313" s="114" t="s">
        <v>76</v>
      </c>
      <c r="B313" s="141" t="s">
        <v>1180</v>
      </c>
      <c r="C313" s="117"/>
      <c r="D313" s="163"/>
      <c r="E313" s="118">
        <f>E319+E346+E314</f>
        <v>98719291.27999999</v>
      </c>
    </row>
    <row r="314" spans="1:5" s="142" customFormat="1" ht="15.75">
      <c r="A314" s="154" t="s">
        <v>568</v>
      </c>
      <c r="B314" s="166" t="s">
        <v>567</v>
      </c>
      <c r="C314" s="96"/>
      <c r="D314" s="167"/>
      <c r="E314" s="156">
        <f>E317</f>
        <v>425683.42</v>
      </c>
    </row>
    <row r="315" spans="1:5" s="142" customFormat="1" ht="15.75">
      <c r="A315" s="154" t="s">
        <v>613</v>
      </c>
      <c r="B315" s="166" t="s">
        <v>567</v>
      </c>
      <c r="C315" s="155" t="s">
        <v>614</v>
      </c>
      <c r="D315" s="167"/>
      <c r="E315" s="156">
        <f>E317</f>
        <v>425683.42</v>
      </c>
    </row>
    <row r="316" spans="1:5" s="142" customFormat="1" ht="31.5">
      <c r="A316" s="154" t="s">
        <v>548</v>
      </c>
      <c r="B316" s="166" t="s">
        <v>567</v>
      </c>
      <c r="C316" s="155" t="s">
        <v>618</v>
      </c>
      <c r="D316" s="167"/>
      <c r="E316" s="156">
        <f>E317</f>
        <v>425683.42</v>
      </c>
    </row>
    <row r="317" spans="1:5" s="142" customFormat="1" ht="15.75">
      <c r="A317" s="154" t="s">
        <v>550</v>
      </c>
      <c r="B317" s="166" t="s">
        <v>567</v>
      </c>
      <c r="C317" s="155" t="s">
        <v>551</v>
      </c>
      <c r="D317" s="167"/>
      <c r="E317" s="156">
        <f>E318</f>
        <v>425683.42</v>
      </c>
    </row>
    <row r="318" spans="1:5" s="142" customFormat="1" ht="15.75">
      <c r="A318" s="99" t="s">
        <v>782</v>
      </c>
      <c r="B318" s="166" t="s">
        <v>567</v>
      </c>
      <c r="C318" s="155" t="s">
        <v>551</v>
      </c>
      <c r="D318" s="160" t="s">
        <v>385</v>
      </c>
      <c r="E318" s="156">
        <v>425683.42</v>
      </c>
    </row>
    <row r="319" spans="1:5" ht="15.75">
      <c r="A319" s="99" t="s">
        <v>1183</v>
      </c>
      <c r="B319" s="146" t="s">
        <v>1184</v>
      </c>
      <c r="C319" s="101"/>
      <c r="D319" s="164"/>
      <c r="E319" s="102">
        <f>E326+E338+E341+E344+E320</f>
        <v>37608853.01</v>
      </c>
    </row>
    <row r="320" spans="1:5" ht="15.75">
      <c r="A320" s="99" t="s">
        <v>686</v>
      </c>
      <c r="B320" s="146" t="s">
        <v>1184</v>
      </c>
      <c r="C320" s="101" t="s">
        <v>684</v>
      </c>
      <c r="D320" s="164"/>
      <c r="E320" s="102">
        <f>E321+E324</f>
        <v>13051630</v>
      </c>
    </row>
    <row r="321" spans="1:5" ht="31.5">
      <c r="A321" s="99" t="s">
        <v>687</v>
      </c>
      <c r="B321" s="146" t="s">
        <v>1184</v>
      </c>
      <c r="C321" s="101" t="s">
        <v>685</v>
      </c>
      <c r="D321" s="164"/>
      <c r="E321" s="102">
        <f>E322</f>
        <v>8391600</v>
      </c>
    </row>
    <row r="322" spans="1:5" ht="15.75">
      <c r="A322" s="99" t="s">
        <v>50</v>
      </c>
      <c r="B322" s="146" t="s">
        <v>1184</v>
      </c>
      <c r="C322" s="101" t="s">
        <v>685</v>
      </c>
      <c r="D322" s="164" t="s">
        <v>49</v>
      </c>
      <c r="E322" s="102">
        <v>8391600</v>
      </c>
    </row>
    <row r="323" spans="1:5" ht="15.75">
      <c r="A323" s="99" t="s">
        <v>867</v>
      </c>
      <c r="B323" s="146" t="s">
        <v>1184</v>
      </c>
      <c r="C323" s="101" t="s">
        <v>868</v>
      </c>
      <c r="D323" s="164"/>
      <c r="E323" s="102">
        <f>E324</f>
        <v>4660030</v>
      </c>
    </row>
    <row r="324" spans="1:5" ht="15.75">
      <c r="A324" s="99" t="s">
        <v>866</v>
      </c>
      <c r="B324" s="146" t="s">
        <v>1184</v>
      </c>
      <c r="C324" s="101" t="s">
        <v>865</v>
      </c>
      <c r="D324" s="164"/>
      <c r="E324" s="102">
        <f>E325</f>
        <v>4660030</v>
      </c>
    </row>
    <row r="325" spans="1:5" ht="15.75">
      <c r="A325" s="99" t="s">
        <v>50</v>
      </c>
      <c r="B325" s="146" t="s">
        <v>1184</v>
      </c>
      <c r="C325" s="101" t="s">
        <v>865</v>
      </c>
      <c r="D325" s="164" t="s">
        <v>49</v>
      </c>
      <c r="E325" s="102">
        <v>4660030</v>
      </c>
    </row>
    <row r="326" spans="1:5" ht="15.75">
      <c r="A326" s="99" t="s">
        <v>628</v>
      </c>
      <c r="B326" s="146" t="s">
        <v>1184</v>
      </c>
      <c r="C326" s="101" t="s">
        <v>629</v>
      </c>
      <c r="D326" s="164"/>
      <c r="E326" s="102">
        <f>E327</f>
        <v>9568559.18</v>
      </c>
    </row>
    <row r="327" spans="1:5" ht="15.75">
      <c r="A327" s="99" t="s">
        <v>463</v>
      </c>
      <c r="B327" s="146" t="s">
        <v>1184</v>
      </c>
      <c r="C327" s="101" t="s">
        <v>462</v>
      </c>
      <c r="D327" s="164"/>
      <c r="E327" s="102">
        <f>E335+E328</f>
        <v>9568559.18</v>
      </c>
    </row>
    <row r="328" spans="1:5" ht="31.5">
      <c r="A328" s="99" t="s">
        <v>476</v>
      </c>
      <c r="B328" s="146" t="s">
        <v>1184</v>
      </c>
      <c r="C328" s="101" t="s">
        <v>474</v>
      </c>
      <c r="D328" s="164"/>
      <c r="E328" s="102">
        <f>E333+E329</f>
        <v>9201290.24</v>
      </c>
    </row>
    <row r="329" spans="1:5" ht="47.25">
      <c r="A329" s="99" t="s">
        <v>94</v>
      </c>
      <c r="B329" s="146" t="s">
        <v>1184</v>
      </c>
      <c r="C329" s="101" t="s">
        <v>1248</v>
      </c>
      <c r="D329" s="164"/>
      <c r="E329" s="102">
        <f>E332+E330+E331</f>
        <v>2878150.24</v>
      </c>
    </row>
    <row r="330" spans="1:5" ht="15.75">
      <c r="A330" s="99" t="s">
        <v>574</v>
      </c>
      <c r="B330" s="146" t="s">
        <v>1184</v>
      </c>
      <c r="C330" s="101" t="s">
        <v>1248</v>
      </c>
      <c r="D330" s="164" t="s">
        <v>573</v>
      </c>
      <c r="E330" s="102">
        <v>1324080</v>
      </c>
    </row>
    <row r="331" spans="1:5" ht="15.75">
      <c r="A331" s="99" t="s">
        <v>95</v>
      </c>
      <c r="B331" s="146" t="s">
        <v>1184</v>
      </c>
      <c r="C331" s="101" t="s">
        <v>1248</v>
      </c>
      <c r="D331" s="164" t="s">
        <v>386</v>
      </c>
      <c r="E331" s="102">
        <v>13470.24</v>
      </c>
    </row>
    <row r="332" spans="1:5" ht="15.75">
      <c r="A332" s="154" t="s">
        <v>48</v>
      </c>
      <c r="B332" s="146" t="s">
        <v>1184</v>
      </c>
      <c r="C332" s="101" t="s">
        <v>1248</v>
      </c>
      <c r="D332" s="164" t="s">
        <v>47</v>
      </c>
      <c r="E332" s="102">
        <v>1540600</v>
      </c>
    </row>
    <row r="333" spans="1:5" ht="31.5">
      <c r="A333" s="99" t="s">
        <v>475</v>
      </c>
      <c r="B333" s="146" t="s">
        <v>1184</v>
      </c>
      <c r="C333" s="101" t="s">
        <v>473</v>
      </c>
      <c r="D333" s="164"/>
      <c r="E333" s="102">
        <f>E334</f>
        <v>6323140</v>
      </c>
    </row>
    <row r="334" spans="1:5" ht="15.75">
      <c r="A334" s="154" t="s">
        <v>48</v>
      </c>
      <c r="B334" s="146" t="s">
        <v>1184</v>
      </c>
      <c r="C334" s="101" t="s">
        <v>473</v>
      </c>
      <c r="D334" s="164" t="s">
        <v>47</v>
      </c>
      <c r="E334" s="102">
        <v>6323140</v>
      </c>
    </row>
    <row r="335" spans="1:5" ht="31.5">
      <c r="A335" s="99" t="s">
        <v>1226</v>
      </c>
      <c r="B335" s="146" t="s">
        <v>1184</v>
      </c>
      <c r="C335" s="101" t="s">
        <v>1224</v>
      </c>
      <c r="D335" s="164"/>
      <c r="E335" s="102">
        <f>E337+E336</f>
        <v>367268.94</v>
      </c>
    </row>
    <row r="336" spans="1:5" ht="15.75">
      <c r="A336" s="99" t="s">
        <v>574</v>
      </c>
      <c r="B336" s="146" t="s">
        <v>1184</v>
      </c>
      <c r="C336" s="101" t="s">
        <v>1224</v>
      </c>
      <c r="D336" s="164" t="s">
        <v>573</v>
      </c>
      <c r="E336" s="102">
        <v>175470</v>
      </c>
    </row>
    <row r="337" spans="1:5" ht="15.75">
      <c r="A337" s="99" t="s">
        <v>95</v>
      </c>
      <c r="B337" s="146" t="s">
        <v>1184</v>
      </c>
      <c r="C337" s="101" t="s">
        <v>1224</v>
      </c>
      <c r="D337" s="164" t="s">
        <v>386</v>
      </c>
      <c r="E337" s="102">
        <v>191798.94</v>
      </c>
    </row>
    <row r="338" spans="1:5" ht="15.75">
      <c r="A338" s="99" t="s">
        <v>619</v>
      </c>
      <c r="B338" s="146" t="s">
        <v>1184</v>
      </c>
      <c r="C338" s="101" t="s">
        <v>620</v>
      </c>
      <c r="D338" s="164"/>
      <c r="E338" s="102">
        <f>E339</f>
        <v>399750</v>
      </c>
    </row>
    <row r="339" spans="1:5" ht="15.75">
      <c r="A339" s="99" t="s">
        <v>1216</v>
      </c>
      <c r="B339" s="146" t="s">
        <v>1184</v>
      </c>
      <c r="C339" s="101" t="s">
        <v>563</v>
      </c>
      <c r="D339" s="164"/>
      <c r="E339" s="102">
        <f>E340</f>
        <v>399750</v>
      </c>
    </row>
    <row r="340" spans="1:5" ht="31.5">
      <c r="A340" s="99" t="s">
        <v>1213</v>
      </c>
      <c r="B340" s="146" t="s">
        <v>1184</v>
      </c>
      <c r="C340" s="101" t="s">
        <v>563</v>
      </c>
      <c r="D340" s="164" t="s">
        <v>390</v>
      </c>
      <c r="E340" s="102">
        <v>399750</v>
      </c>
    </row>
    <row r="341" spans="1:5" ht="15.75">
      <c r="A341" s="99" t="s">
        <v>653</v>
      </c>
      <c r="B341" s="146" t="s">
        <v>1184</v>
      </c>
      <c r="C341" s="101" t="s">
        <v>651</v>
      </c>
      <c r="D341" s="164"/>
      <c r="E341" s="102">
        <f>E342</f>
        <v>13837953.83</v>
      </c>
    </row>
    <row r="342" spans="1:5" ht="31.5">
      <c r="A342" s="99" t="s">
        <v>870</v>
      </c>
      <c r="B342" s="146" t="s">
        <v>1184</v>
      </c>
      <c r="C342" s="101" t="s">
        <v>869</v>
      </c>
      <c r="D342" s="164"/>
      <c r="E342" s="102">
        <f>E343</f>
        <v>13837953.83</v>
      </c>
    </row>
    <row r="343" spans="1:5" ht="15.75">
      <c r="A343" s="99" t="s">
        <v>50</v>
      </c>
      <c r="B343" s="146" t="s">
        <v>1184</v>
      </c>
      <c r="C343" s="101" t="s">
        <v>869</v>
      </c>
      <c r="D343" s="164" t="s">
        <v>49</v>
      </c>
      <c r="E343" s="102">
        <v>13837953.83</v>
      </c>
    </row>
    <row r="344" spans="1:5" ht="15.75">
      <c r="A344" s="99" t="s">
        <v>543</v>
      </c>
      <c r="B344" s="146" t="s">
        <v>1184</v>
      </c>
      <c r="C344" s="101" t="s">
        <v>355</v>
      </c>
      <c r="D344" s="164"/>
      <c r="E344" s="102">
        <f>E345</f>
        <v>750960</v>
      </c>
    </row>
    <row r="345" spans="1:5" ht="15.75">
      <c r="A345" s="99" t="s">
        <v>50</v>
      </c>
      <c r="B345" s="146" t="s">
        <v>1184</v>
      </c>
      <c r="C345" s="101" t="s">
        <v>355</v>
      </c>
      <c r="D345" s="164" t="s">
        <v>49</v>
      </c>
      <c r="E345" s="102">
        <v>750960</v>
      </c>
    </row>
    <row r="346" spans="1:5" ht="15.75">
      <c r="A346" s="99" t="s">
        <v>452</v>
      </c>
      <c r="B346" s="146" t="s">
        <v>1185</v>
      </c>
      <c r="C346" s="101"/>
      <c r="D346" s="168"/>
      <c r="E346" s="102">
        <f>E352+E347+E363</f>
        <v>60684754.849999994</v>
      </c>
    </row>
    <row r="347" spans="1:5" ht="15.75">
      <c r="A347" s="99" t="s">
        <v>628</v>
      </c>
      <c r="B347" s="146" t="s">
        <v>1185</v>
      </c>
      <c r="C347" s="101" t="s">
        <v>629</v>
      </c>
      <c r="D347" s="164"/>
      <c r="E347" s="102">
        <f>E350+E348</f>
        <v>26670883.08</v>
      </c>
    </row>
    <row r="348" spans="1:5" ht="47.25">
      <c r="A348" s="154" t="s">
        <v>872</v>
      </c>
      <c r="B348" s="166" t="s">
        <v>1185</v>
      </c>
      <c r="C348" s="155" t="s">
        <v>871</v>
      </c>
      <c r="D348" s="160"/>
      <c r="E348" s="156">
        <f>E349</f>
        <v>26170189</v>
      </c>
    </row>
    <row r="349" spans="1:5" ht="47.25">
      <c r="A349" s="99" t="s">
        <v>51</v>
      </c>
      <c r="B349" s="166" t="s">
        <v>1185</v>
      </c>
      <c r="C349" s="155" t="s">
        <v>871</v>
      </c>
      <c r="D349" s="160" t="s">
        <v>384</v>
      </c>
      <c r="E349" s="156">
        <v>26170189</v>
      </c>
    </row>
    <row r="350" spans="1:5" ht="31.5">
      <c r="A350" s="99" t="s">
        <v>338</v>
      </c>
      <c r="B350" s="146" t="s">
        <v>1185</v>
      </c>
      <c r="C350" s="101" t="s">
        <v>337</v>
      </c>
      <c r="D350" s="168"/>
      <c r="E350" s="102">
        <f>E351</f>
        <v>500694.08</v>
      </c>
    </row>
    <row r="351" spans="1:5" ht="15.75">
      <c r="A351" s="99" t="s">
        <v>574</v>
      </c>
      <c r="B351" s="146" t="s">
        <v>1185</v>
      </c>
      <c r="C351" s="101" t="s">
        <v>337</v>
      </c>
      <c r="D351" s="164" t="s">
        <v>573</v>
      </c>
      <c r="E351" s="102">
        <v>500694.08</v>
      </c>
    </row>
    <row r="352" spans="1:5" ht="15.75">
      <c r="A352" s="99" t="s">
        <v>631</v>
      </c>
      <c r="B352" s="146" t="s">
        <v>1185</v>
      </c>
      <c r="C352" s="101" t="s">
        <v>630</v>
      </c>
      <c r="D352" s="164"/>
      <c r="E352" s="102">
        <f>E356+E353</f>
        <v>33869871.769999996</v>
      </c>
    </row>
    <row r="353" spans="1:5" ht="63">
      <c r="A353" s="99" t="s">
        <v>1250</v>
      </c>
      <c r="B353" s="146" t="s">
        <v>1185</v>
      </c>
      <c r="C353" s="101" t="s">
        <v>1249</v>
      </c>
      <c r="D353" s="168"/>
      <c r="E353" s="102">
        <f>E354+E355</f>
        <v>10950095</v>
      </c>
    </row>
    <row r="354" spans="1:5" ht="15.75">
      <c r="A354" s="99" t="s">
        <v>48</v>
      </c>
      <c r="B354" s="146" t="s">
        <v>1185</v>
      </c>
      <c r="C354" s="101" t="s">
        <v>1249</v>
      </c>
      <c r="D354" s="164" t="s">
        <v>47</v>
      </c>
      <c r="E354" s="102">
        <v>1953836.4</v>
      </c>
    </row>
    <row r="355" spans="1:5" ht="15.75">
      <c r="A355" s="99" t="s">
        <v>414</v>
      </c>
      <c r="B355" s="146" t="s">
        <v>1185</v>
      </c>
      <c r="C355" s="101" t="s">
        <v>1249</v>
      </c>
      <c r="D355" s="164" t="s">
        <v>413</v>
      </c>
      <c r="E355" s="102">
        <v>8996258.6</v>
      </c>
    </row>
    <row r="356" spans="1:5" ht="31.5">
      <c r="A356" s="99" t="s">
        <v>102</v>
      </c>
      <c r="B356" s="146" t="s">
        <v>1185</v>
      </c>
      <c r="C356" s="101" t="s">
        <v>632</v>
      </c>
      <c r="D356" s="164"/>
      <c r="E356" s="102">
        <f>E361+E357+E359</f>
        <v>22919776.77</v>
      </c>
    </row>
    <row r="357" spans="1:5" ht="15.75">
      <c r="A357" s="99" t="s">
        <v>1239</v>
      </c>
      <c r="B357" s="146" t="s">
        <v>1185</v>
      </c>
      <c r="C357" s="101" t="s">
        <v>1237</v>
      </c>
      <c r="D357" s="168"/>
      <c r="E357" s="102">
        <f>E358</f>
        <v>4409700</v>
      </c>
    </row>
    <row r="358" spans="1:5" ht="15.75">
      <c r="A358" s="99" t="s">
        <v>574</v>
      </c>
      <c r="B358" s="146" t="s">
        <v>1185</v>
      </c>
      <c r="C358" s="101" t="s">
        <v>1237</v>
      </c>
      <c r="D358" s="164" t="s">
        <v>573</v>
      </c>
      <c r="E358" s="102">
        <v>4409700</v>
      </c>
    </row>
    <row r="359" spans="1:5" ht="15.75">
      <c r="A359" s="99" t="s">
        <v>1240</v>
      </c>
      <c r="B359" s="146" t="s">
        <v>1185</v>
      </c>
      <c r="C359" s="101" t="s">
        <v>1238</v>
      </c>
      <c r="D359" s="164"/>
      <c r="E359" s="102">
        <f>E360</f>
        <v>7098627.77</v>
      </c>
    </row>
    <row r="360" spans="1:5" ht="31.5">
      <c r="A360" s="99" t="s">
        <v>1198</v>
      </c>
      <c r="B360" s="146" t="s">
        <v>1185</v>
      </c>
      <c r="C360" s="101" t="s">
        <v>1238</v>
      </c>
      <c r="D360" s="164" t="s">
        <v>1197</v>
      </c>
      <c r="E360" s="102">
        <v>7098627.77</v>
      </c>
    </row>
    <row r="361" spans="1:5" ht="15.75">
      <c r="A361" s="99" t="s">
        <v>1241</v>
      </c>
      <c r="B361" s="146" t="s">
        <v>1185</v>
      </c>
      <c r="C361" s="101" t="s">
        <v>1161</v>
      </c>
      <c r="D361" s="164"/>
      <c r="E361" s="102">
        <f>E362</f>
        <v>11411449</v>
      </c>
    </row>
    <row r="362" spans="1:5" ht="15.75">
      <c r="A362" s="99" t="s">
        <v>574</v>
      </c>
      <c r="B362" s="146" t="s">
        <v>1185</v>
      </c>
      <c r="C362" s="101" t="s">
        <v>1161</v>
      </c>
      <c r="D362" s="164" t="s">
        <v>573</v>
      </c>
      <c r="E362" s="102">
        <v>11411449</v>
      </c>
    </row>
    <row r="363" spans="1:5" ht="15.75">
      <c r="A363" s="99" t="s">
        <v>624</v>
      </c>
      <c r="B363" s="146" t="s">
        <v>1185</v>
      </c>
      <c r="C363" s="101" t="s">
        <v>570</v>
      </c>
      <c r="D363" s="164"/>
      <c r="E363" s="102">
        <f>E364</f>
        <v>144000</v>
      </c>
    </row>
    <row r="364" spans="1:5" ht="31.5">
      <c r="A364" s="99" t="s">
        <v>1245</v>
      </c>
      <c r="B364" s="146" t="s">
        <v>1185</v>
      </c>
      <c r="C364" s="101" t="s">
        <v>1194</v>
      </c>
      <c r="D364" s="164"/>
      <c r="E364" s="102">
        <f>E365</f>
        <v>144000</v>
      </c>
    </row>
    <row r="365" spans="1:5" ht="31.5">
      <c r="A365" s="99" t="s">
        <v>490</v>
      </c>
      <c r="B365" s="149" t="s">
        <v>1185</v>
      </c>
      <c r="C365" s="122" t="s">
        <v>1194</v>
      </c>
      <c r="D365" s="165" t="s">
        <v>377</v>
      </c>
      <c r="E365" s="102">
        <v>144000</v>
      </c>
    </row>
    <row r="366" spans="1:5" s="31" customFormat="1" ht="15.75">
      <c r="A366" s="150" t="s">
        <v>552</v>
      </c>
      <c r="B366" s="151" t="s">
        <v>1186</v>
      </c>
      <c r="C366" s="152"/>
      <c r="D366" s="151"/>
      <c r="E366" s="153">
        <f>E367</f>
        <v>17878198</v>
      </c>
    </row>
    <row r="367" spans="1:5" s="17" customFormat="1" ht="15.75">
      <c r="A367" s="154" t="s">
        <v>554</v>
      </c>
      <c r="B367" s="155" t="s">
        <v>553</v>
      </c>
      <c r="C367" s="144"/>
      <c r="D367" s="155"/>
      <c r="E367" s="156">
        <f>E371+E375+E368</f>
        <v>17878198</v>
      </c>
    </row>
    <row r="368" spans="1:5" s="17" customFormat="1" ht="15.75">
      <c r="A368" s="99" t="s">
        <v>1200</v>
      </c>
      <c r="B368" s="155" t="s">
        <v>553</v>
      </c>
      <c r="C368" s="100" t="s">
        <v>1199</v>
      </c>
      <c r="D368" s="101"/>
      <c r="E368" s="156">
        <f>E369</f>
        <v>497998</v>
      </c>
    </row>
    <row r="369" spans="1:5" s="17" customFormat="1" ht="31.5">
      <c r="A369" s="99" t="s">
        <v>1202</v>
      </c>
      <c r="B369" s="155" t="s">
        <v>553</v>
      </c>
      <c r="C369" s="100" t="s">
        <v>1201</v>
      </c>
      <c r="D369" s="101"/>
      <c r="E369" s="156">
        <f>E370</f>
        <v>497998</v>
      </c>
    </row>
    <row r="370" spans="1:5" s="17" customFormat="1" ht="47.25">
      <c r="A370" s="99" t="s">
        <v>51</v>
      </c>
      <c r="B370" s="155" t="s">
        <v>553</v>
      </c>
      <c r="C370" s="100" t="s">
        <v>1201</v>
      </c>
      <c r="D370" s="101" t="s">
        <v>384</v>
      </c>
      <c r="E370" s="156">
        <v>497998</v>
      </c>
    </row>
    <row r="371" spans="1:5" ht="15.75">
      <c r="A371" s="99" t="s">
        <v>520</v>
      </c>
      <c r="B371" s="101" t="s">
        <v>553</v>
      </c>
      <c r="C371" s="100" t="s">
        <v>1228</v>
      </c>
      <c r="D371" s="101"/>
      <c r="E371" s="102">
        <f>E372</f>
        <v>15260200</v>
      </c>
    </row>
    <row r="372" spans="1:5" ht="15.75">
      <c r="A372" s="169" t="s">
        <v>335</v>
      </c>
      <c r="B372" s="101" t="s">
        <v>553</v>
      </c>
      <c r="C372" s="100" t="s">
        <v>521</v>
      </c>
      <c r="D372" s="101"/>
      <c r="E372" s="102">
        <f>E373+E374</f>
        <v>15260200</v>
      </c>
    </row>
    <row r="373" spans="1:5" ht="47.25">
      <c r="A373" s="169" t="s">
        <v>1211</v>
      </c>
      <c r="B373" s="101" t="s">
        <v>553</v>
      </c>
      <c r="C373" s="100" t="s">
        <v>521</v>
      </c>
      <c r="D373" s="101" t="s">
        <v>393</v>
      </c>
      <c r="E373" s="102">
        <v>13877000</v>
      </c>
    </row>
    <row r="374" spans="1:5" ht="15.75">
      <c r="A374" s="169" t="s">
        <v>414</v>
      </c>
      <c r="B374" s="101" t="s">
        <v>553</v>
      </c>
      <c r="C374" s="100" t="s">
        <v>521</v>
      </c>
      <c r="D374" s="101" t="s">
        <v>413</v>
      </c>
      <c r="E374" s="102">
        <v>1383200</v>
      </c>
    </row>
    <row r="375" spans="1:5" ht="15.75">
      <c r="A375" s="99" t="s">
        <v>1176</v>
      </c>
      <c r="B375" s="101" t="s">
        <v>553</v>
      </c>
      <c r="C375" s="100" t="s">
        <v>611</v>
      </c>
      <c r="D375" s="101"/>
      <c r="E375" s="102">
        <f>E376</f>
        <v>2120000</v>
      </c>
    </row>
    <row r="376" spans="1:5" ht="15.75">
      <c r="A376" s="99" t="s">
        <v>96</v>
      </c>
      <c r="B376" s="101" t="s">
        <v>553</v>
      </c>
      <c r="C376" s="100" t="s">
        <v>449</v>
      </c>
      <c r="D376" s="101"/>
      <c r="E376" s="102">
        <f>E377+E378</f>
        <v>2120000</v>
      </c>
    </row>
    <row r="377" spans="1:5" ht="15.75">
      <c r="A377" s="169" t="s">
        <v>375</v>
      </c>
      <c r="B377" s="101" t="s">
        <v>553</v>
      </c>
      <c r="C377" s="100" t="s">
        <v>449</v>
      </c>
      <c r="D377" s="101" t="s">
        <v>1210</v>
      </c>
      <c r="E377" s="102">
        <v>3450</v>
      </c>
    </row>
    <row r="378" spans="1:5" ht="31.5">
      <c r="A378" s="169" t="s">
        <v>490</v>
      </c>
      <c r="B378" s="101" t="s">
        <v>553</v>
      </c>
      <c r="C378" s="100" t="s">
        <v>449</v>
      </c>
      <c r="D378" s="101" t="s">
        <v>377</v>
      </c>
      <c r="E378" s="102">
        <v>2116550</v>
      </c>
    </row>
    <row r="379" spans="1:5" s="31" customFormat="1" ht="15.75">
      <c r="A379" s="170" t="s">
        <v>556</v>
      </c>
      <c r="B379" s="151" t="s">
        <v>555</v>
      </c>
      <c r="C379" s="152"/>
      <c r="D379" s="151"/>
      <c r="E379" s="153">
        <f>E380+E384</f>
        <v>2248750</v>
      </c>
    </row>
    <row r="380" spans="1:5" s="17" customFormat="1" ht="15.75">
      <c r="A380" s="171" t="s">
        <v>83</v>
      </c>
      <c r="B380" s="155" t="s">
        <v>557</v>
      </c>
      <c r="C380" s="166"/>
      <c r="D380" s="155"/>
      <c r="E380" s="156">
        <f>E382</f>
        <v>1548750</v>
      </c>
    </row>
    <row r="381" spans="1:5" ht="15.75">
      <c r="A381" s="169" t="s">
        <v>601</v>
      </c>
      <c r="B381" s="101" t="s">
        <v>557</v>
      </c>
      <c r="C381" s="146" t="s">
        <v>600</v>
      </c>
      <c r="D381" s="101"/>
      <c r="E381" s="102">
        <f>E382</f>
        <v>1548750</v>
      </c>
    </row>
    <row r="382" spans="1:5" ht="15.75">
      <c r="A382" s="169" t="s">
        <v>97</v>
      </c>
      <c r="B382" s="101" t="s">
        <v>557</v>
      </c>
      <c r="C382" s="146" t="s">
        <v>562</v>
      </c>
      <c r="D382" s="101"/>
      <c r="E382" s="102">
        <f>E383</f>
        <v>1548750</v>
      </c>
    </row>
    <row r="383" spans="1:5" ht="31.5">
      <c r="A383" s="171" t="s">
        <v>383</v>
      </c>
      <c r="B383" s="101" t="s">
        <v>557</v>
      </c>
      <c r="C383" s="146" t="s">
        <v>562</v>
      </c>
      <c r="D383" s="101" t="s">
        <v>382</v>
      </c>
      <c r="E383" s="102">
        <v>1548750</v>
      </c>
    </row>
    <row r="384" spans="1:5" s="17" customFormat="1" ht="15.75">
      <c r="A384" s="171" t="s">
        <v>75</v>
      </c>
      <c r="B384" s="155" t="s">
        <v>558</v>
      </c>
      <c r="C384" s="166"/>
      <c r="D384" s="155"/>
      <c r="E384" s="156">
        <f>E386</f>
        <v>700000</v>
      </c>
    </row>
    <row r="385" spans="1:5" ht="31.5">
      <c r="A385" s="169" t="s">
        <v>610</v>
      </c>
      <c r="B385" s="101" t="s">
        <v>558</v>
      </c>
      <c r="C385" s="146" t="s">
        <v>602</v>
      </c>
      <c r="D385" s="101"/>
      <c r="E385" s="102">
        <f>E386</f>
        <v>700000</v>
      </c>
    </row>
    <row r="386" spans="1:5" ht="15.75">
      <c r="A386" s="169" t="s">
        <v>98</v>
      </c>
      <c r="B386" s="101" t="s">
        <v>558</v>
      </c>
      <c r="C386" s="146" t="s">
        <v>454</v>
      </c>
      <c r="D386" s="101"/>
      <c r="E386" s="102">
        <f>E387</f>
        <v>700000</v>
      </c>
    </row>
    <row r="387" spans="1:5" ht="31.5">
      <c r="A387" s="169" t="s">
        <v>490</v>
      </c>
      <c r="B387" s="122" t="s">
        <v>558</v>
      </c>
      <c r="C387" s="149" t="s">
        <v>454</v>
      </c>
      <c r="D387" s="122" t="s">
        <v>377</v>
      </c>
      <c r="E387" s="58">
        <v>700000</v>
      </c>
    </row>
    <row r="388" spans="1:5" ht="47.25">
      <c r="A388" s="172" t="s">
        <v>99</v>
      </c>
      <c r="B388" s="117" t="s">
        <v>559</v>
      </c>
      <c r="C388" s="100"/>
      <c r="D388" s="101"/>
      <c r="E388" s="91">
        <f>E389+E394+E397</f>
        <v>83830720.63</v>
      </c>
    </row>
    <row r="389" spans="1:5" ht="31.5">
      <c r="A389" s="169" t="s">
        <v>469</v>
      </c>
      <c r="B389" s="101" t="s">
        <v>572</v>
      </c>
      <c r="C389" s="100"/>
      <c r="D389" s="101"/>
      <c r="E389" s="102">
        <f>E390</f>
        <v>46926000</v>
      </c>
    </row>
    <row r="390" spans="1:5" ht="15.75">
      <c r="A390" s="169" t="s">
        <v>622</v>
      </c>
      <c r="B390" s="101" t="s">
        <v>572</v>
      </c>
      <c r="C390" s="100" t="s">
        <v>621</v>
      </c>
      <c r="D390" s="101"/>
      <c r="E390" s="102">
        <f>E391</f>
        <v>46926000</v>
      </c>
    </row>
    <row r="391" spans="1:5" ht="15.75">
      <c r="A391" s="169" t="s">
        <v>622</v>
      </c>
      <c r="B391" s="101" t="s">
        <v>572</v>
      </c>
      <c r="C391" s="100" t="s">
        <v>623</v>
      </c>
      <c r="D391" s="101"/>
      <c r="E391" s="102">
        <f>E392</f>
        <v>46926000</v>
      </c>
    </row>
    <row r="392" spans="1:5" ht="31.5">
      <c r="A392" s="169" t="s">
        <v>566</v>
      </c>
      <c r="B392" s="101" t="s">
        <v>572</v>
      </c>
      <c r="C392" s="100" t="s">
        <v>565</v>
      </c>
      <c r="D392" s="101"/>
      <c r="E392" s="102">
        <f>E393</f>
        <v>46926000</v>
      </c>
    </row>
    <row r="393" spans="1:5" ht="31.5">
      <c r="A393" s="169" t="s">
        <v>100</v>
      </c>
      <c r="B393" s="101" t="s">
        <v>572</v>
      </c>
      <c r="C393" s="100" t="s">
        <v>565</v>
      </c>
      <c r="D393" s="101" t="s">
        <v>1253</v>
      </c>
      <c r="E393" s="102">
        <v>46926000</v>
      </c>
    </row>
    <row r="394" spans="1:5" ht="15.75">
      <c r="A394" s="169" t="s">
        <v>875</v>
      </c>
      <c r="B394" s="101" t="s">
        <v>873</v>
      </c>
      <c r="C394" s="100"/>
      <c r="D394" s="101"/>
      <c r="E394" s="102">
        <f>E395</f>
        <v>9195000</v>
      </c>
    </row>
    <row r="395" spans="1:5" ht="15.75">
      <c r="A395" s="169" t="s">
        <v>879</v>
      </c>
      <c r="B395" s="101" t="s">
        <v>873</v>
      </c>
      <c r="C395" s="100" t="s">
        <v>877</v>
      </c>
      <c r="D395" s="101"/>
      <c r="E395" s="102">
        <f>E396</f>
        <v>9195000</v>
      </c>
    </row>
    <row r="396" spans="1:5" ht="31.5">
      <c r="A396" s="169" t="s">
        <v>878</v>
      </c>
      <c r="B396" s="101" t="s">
        <v>873</v>
      </c>
      <c r="C396" s="100" t="s">
        <v>877</v>
      </c>
      <c r="D396" s="101" t="s">
        <v>876</v>
      </c>
      <c r="E396" s="102">
        <v>9195000</v>
      </c>
    </row>
    <row r="397" spans="1:5" ht="15.75">
      <c r="A397" s="169" t="s">
        <v>880</v>
      </c>
      <c r="B397" s="101" t="s">
        <v>874</v>
      </c>
      <c r="C397" s="100"/>
      <c r="D397" s="101"/>
      <c r="E397" s="102">
        <f>E398</f>
        <v>27709720.63</v>
      </c>
    </row>
    <row r="398" spans="1:5" ht="15.75">
      <c r="A398" s="169" t="s">
        <v>631</v>
      </c>
      <c r="B398" s="101" t="s">
        <v>874</v>
      </c>
      <c r="C398" s="100" t="s">
        <v>881</v>
      </c>
      <c r="D398" s="101"/>
      <c r="E398" s="102">
        <f>E399</f>
        <v>27709720.63</v>
      </c>
    </row>
    <row r="399" spans="1:5" ht="15.75">
      <c r="A399" s="169" t="s">
        <v>28</v>
      </c>
      <c r="B399" s="101" t="s">
        <v>874</v>
      </c>
      <c r="C399" s="100" t="s">
        <v>881</v>
      </c>
      <c r="D399" s="101" t="s">
        <v>333</v>
      </c>
      <c r="E399" s="58">
        <v>27709720.63</v>
      </c>
    </row>
    <row r="400" spans="1:7" s="142" customFormat="1" ht="15.75">
      <c r="A400" s="132" t="s">
        <v>77</v>
      </c>
      <c r="B400" s="173"/>
      <c r="C400" s="173"/>
      <c r="D400" s="173"/>
      <c r="E400" s="174">
        <f>E388+E313+E287+E175+E91+E14+E379+E366+E76+E80+E128+E404+E402</f>
        <v>1331391115.6399999</v>
      </c>
      <c r="G400" s="175"/>
    </row>
    <row r="401" spans="1:6" s="142" customFormat="1" ht="15.75">
      <c r="A401" s="176"/>
      <c r="B401" s="89"/>
      <c r="C401" s="177"/>
      <c r="D401" s="89"/>
      <c r="E401" s="178"/>
      <c r="F401" s="175"/>
    </row>
    <row r="402" spans="1:6" ht="15.75">
      <c r="A402" s="61" t="s">
        <v>356</v>
      </c>
      <c r="C402" s="249" t="s">
        <v>1203</v>
      </c>
      <c r="D402" s="252"/>
      <c r="E402" s="252"/>
      <c r="F402" s="179"/>
    </row>
    <row r="403" spans="2:7" ht="15.75">
      <c r="B403" s="180"/>
      <c r="C403" s="181"/>
      <c r="D403" s="180"/>
      <c r="E403" s="182"/>
      <c r="F403" s="161"/>
      <c r="G403" s="161"/>
    </row>
    <row r="404" spans="2:5" ht="15.75">
      <c r="B404" s="180"/>
      <c r="C404" s="181"/>
      <c r="D404" s="180"/>
      <c r="E404" s="161"/>
    </row>
    <row r="405" spans="2:5" ht="15.75">
      <c r="B405" s="180"/>
      <c r="C405" s="181"/>
      <c r="D405" s="180"/>
      <c r="E405" s="182"/>
    </row>
    <row r="406" spans="2:5" ht="15.75">
      <c r="B406" s="180"/>
      <c r="C406" s="181"/>
      <c r="D406" s="180"/>
      <c r="E406" s="182"/>
    </row>
    <row r="407" spans="2:5" ht="15.75">
      <c r="B407" s="180"/>
      <c r="C407" s="181"/>
      <c r="D407" s="180"/>
      <c r="E407" s="182"/>
    </row>
    <row r="408" spans="2:5" ht="15.75">
      <c r="B408" s="180"/>
      <c r="C408" s="181"/>
      <c r="D408" s="180"/>
      <c r="E408" s="182"/>
    </row>
    <row r="409" spans="2:5" ht="15.75">
      <c r="B409" s="180"/>
      <c r="C409" s="181"/>
      <c r="D409" s="180"/>
      <c r="E409" s="182"/>
    </row>
    <row r="410" spans="2:5" ht="15.75">
      <c r="B410" s="180"/>
      <c r="C410" s="181"/>
      <c r="D410" s="180"/>
      <c r="E410" s="182"/>
    </row>
    <row r="411" spans="2:5" ht="15.75">
      <c r="B411" s="180"/>
      <c r="C411" s="181"/>
      <c r="D411" s="180"/>
      <c r="E411" s="182"/>
    </row>
    <row r="412" spans="2:5" ht="15.75">
      <c r="B412" s="180"/>
      <c r="C412" s="181"/>
      <c r="D412" s="180"/>
      <c r="E412" s="182"/>
    </row>
    <row r="413" spans="2:5" ht="15.75">
      <c r="B413" s="180"/>
      <c r="C413" s="181"/>
      <c r="D413" s="180"/>
      <c r="E413" s="182"/>
    </row>
    <row r="414" spans="2:5" ht="15.75">
      <c r="B414" s="180"/>
      <c r="C414" s="181"/>
      <c r="D414" s="180"/>
      <c r="E414" s="182"/>
    </row>
    <row r="415" spans="2:5" ht="15.75">
      <c r="B415" s="180"/>
      <c r="C415" s="181"/>
      <c r="D415" s="180"/>
      <c r="E415" s="182"/>
    </row>
    <row r="416" spans="2:5" ht="15.75">
      <c r="B416" s="180"/>
      <c r="C416" s="181"/>
      <c r="D416" s="180"/>
      <c r="E416" s="182"/>
    </row>
    <row r="417" spans="2:5" ht="15.75">
      <c r="B417" s="180"/>
      <c r="C417" s="181"/>
      <c r="D417" s="180"/>
      <c r="E417" s="182"/>
    </row>
    <row r="418" spans="2:5" ht="15.75">
      <c r="B418" s="180"/>
      <c r="C418" s="181"/>
      <c r="D418" s="180"/>
      <c r="E418" s="182"/>
    </row>
    <row r="419" spans="2:5" ht="15.75">
      <c r="B419" s="180"/>
      <c r="C419" s="181"/>
      <c r="D419" s="180"/>
      <c r="E419" s="182"/>
    </row>
    <row r="420" spans="2:5" ht="15.75">
      <c r="B420" s="180"/>
      <c r="C420" s="181"/>
      <c r="D420" s="180"/>
      <c r="E420" s="182"/>
    </row>
    <row r="421" spans="2:5" ht="15.75">
      <c r="B421" s="180"/>
      <c r="C421" s="181"/>
      <c r="D421" s="180"/>
      <c r="E421" s="182"/>
    </row>
    <row r="422" spans="2:5" ht="15.75">
      <c r="B422" s="180"/>
      <c r="C422" s="181"/>
      <c r="D422" s="180"/>
      <c r="E422" s="182"/>
    </row>
    <row r="423" spans="2:5" ht="15.75">
      <c r="B423" s="180"/>
      <c r="C423" s="181"/>
      <c r="D423" s="180"/>
      <c r="E423" s="182"/>
    </row>
    <row r="424" spans="2:5" ht="15.75">
      <c r="B424" s="180"/>
      <c r="C424" s="181"/>
      <c r="D424" s="180"/>
      <c r="E424" s="182"/>
    </row>
    <row r="425" spans="2:5" ht="15.75">
      <c r="B425" s="180"/>
      <c r="C425" s="181"/>
      <c r="D425" s="180"/>
      <c r="E425" s="182"/>
    </row>
    <row r="426" spans="2:5" ht="15.75">
      <c r="B426" s="180"/>
      <c r="C426" s="181"/>
      <c r="D426" s="180"/>
      <c r="E426" s="182"/>
    </row>
    <row r="427" spans="2:5" ht="15.75">
      <c r="B427" s="180"/>
      <c r="C427" s="181"/>
      <c r="D427" s="180"/>
      <c r="E427" s="182"/>
    </row>
    <row r="428" spans="2:5" ht="15.75">
      <c r="B428" s="180"/>
      <c r="C428" s="181"/>
      <c r="D428" s="180"/>
      <c r="E428" s="182"/>
    </row>
    <row r="429" spans="2:5" ht="15.75">
      <c r="B429" s="180"/>
      <c r="C429" s="181"/>
      <c r="D429" s="180"/>
      <c r="E429" s="182"/>
    </row>
    <row r="430" spans="2:5" ht="15.75">
      <c r="B430" s="180"/>
      <c r="C430" s="181"/>
      <c r="D430" s="180"/>
      <c r="E430" s="182"/>
    </row>
    <row r="431" spans="2:5" ht="15.75">
      <c r="B431" s="180"/>
      <c r="C431" s="181"/>
      <c r="D431" s="180"/>
      <c r="E431" s="182"/>
    </row>
    <row r="432" spans="2:5" ht="15.75">
      <c r="B432" s="180"/>
      <c r="C432" s="181"/>
      <c r="D432" s="180"/>
      <c r="E432" s="182"/>
    </row>
    <row r="433" spans="2:5" ht="15.75">
      <c r="B433" s="180"/>
      <c r="C433" s="181"/>
      <c r="D433" s="180"/>
      <c r="E433" s="182"/>
    </row>
    <row r="434" spans="2:5" ht="15.75">
      <c r="B434" s="180"/>
      <c r="C434" s="181"/>
      <c r="D434" s="180"/>
      <c r="E434" s="182"/>
    </row>
    <row r="435" spans="2:5" ht="15.75">
      <c r="B435" s="180"/>
      <c r="C435" s="181"/>
      <c r="D435" s="180"/>
      <c r="E435" s="182"/>
    </row>
    <row r="436" spans="2:5" ht="15.75">
      <c r="B436" s="180"/>
      <c r="C436" s="181"/>
      <c r="D436" s="180"/>
      <c r="E436" s="182"/>
    </row>
    <row r="437" spans="2:5" ht="15.75">
      <c r="B437" s="180"/>
      <c r="C437" s="181"/>
      <c r="D437" s="180"/>
      <c r="E437" s="182"/>
    </row>
    <row r="438" spans="2:5" ht="15.75">
      <c r="B438" s="180"/>
      <c r="C438" s="181"/>
      <c r="D438" s="180"/>
      <c r="E438" s="182"/>
    </row>
    <row r="439" spans="2:5" ht="15.75">
      <c r="B439" s="180"/>
      <c r="C439" s="181"/>
      <c r="D439" s="180"/>
      <c r="E439" s="182"/>
    </row>
    <row r="440" ht="15.75">
      <c r="E440" s="182"/>
    </row>
    <row r="441" ht="15.75">
      <c r="E441" s="182"/>
    </row>
    <row r="442" ht="15.75">
      <c r="E442" s="182"/>
    </row>
    <row r="443" ht="15.75">
      <c r="E443" s="182"/>
    </row>
    <row r="444" spans="4:5" ht="15.75">
      <c r="D444" s="61"/>
      <c r="E444" s="182"/>
    </row>
    <row r="445" spans="4:5" ht="15.75">
      <c r="D445" s="61"/>
      <c r="E445" s="182"/>
    </row>
    <row r="446" spans="4:5" ht="15.75">
      <c r="D446" s="61"/>
      <c r="E446" s="182"/>
    </row>
    <row r="447" spans="4:5" ht="15.75">
      <c r="D447" s="61"/>
      <c r="E447" s="182"/>
    </row>
    <row r="448" spans="4:5" ht="15.75">
      <c r="D448" s="61"/>
      <c r="E448" s="182"/>
    </row>
    <row r="449" spans="4:5" ht="15.75">
      <c r="D449" s="61"/>
      <c r="E449" s="182"/>
    </row>
    <row r="450" spans="4:5" ht="15.75">
      <c r="D450" s="61"/>
      <c r="E450" s="182"/>
    </row>
    <row r="451" spans="4:5" ht="15.75">
      <c r="D451" s="61"/>
      <c r="E451" s="182"/>
    </row>
    <row r="452" spans="4:5" ht="15.75">
      <c r="D452" s="61"/>
      <c r="E452" s="182"/>
    </row>
    <row r="453" spans="4:5" ht="15.75">
      <c r="D453" s="61"/>
      <c r="E453" s="182"/>
    </row>
    <row r="454" spans="4:5" ht="15.75">
      <c r="D454" s="61"/>
      <c r="E454" s="182"/>
    </row>
    <row r="455" spans="4:5" ht="15.75">
      <c r="D455" s="61"/>
      <c r="E455" s="182"/>
    </row>
    <row r="456" spans="4:5" ht="15.75">
      <c r="D456" s="61"/>
      <c r="E456" s="182"/>
    </row>
    <row r="457" spans="4:5" ht="15.75">
      <c r="D457" s="61"/>
      <c r="E457" s="182"/>
    </row>
    <row r="458" spans="4:5" ht="15.75">
      <c r="D458" s="61"/>
      <c r="E458" s="182"/>
    </row>
    <row r="459" spans="4:5" ht="15.75">
      <c r="D459" s="61"/>
      <c r="E459" s="182"/>
    </row>
    <row r="460" spans="4:5" ht="15.75">
      <c r="D460" s="61"/>
      <c r="E460" s="182"/>
    </row>
    <row r="461" spans="4:5" ht="15.75">
      <c r="D461" s="61"/>
      <c r="E461" s="182"/>
    </row>
    <row r="462" spans="4:5" ht="15.75">
      <c r="D462" s="61"/>
      <c r="E462" s="182"/>
    </row>
    <row r="463" spans="4:5" ht="15.75">
      <c r="D463" s="61"/>
      <c r="E463" s="182"/>
    </row>
    <row r="464" spans="4:5" ht="15.75">
      <c r="D464" s="61"/>
      <c r="E464" s="182"/>
    </row>
    <row r="465" spans="4:5" ht="15.75">
      <c r="D465" s="61"/>
      <c r="E465" s="182"/>
    </row>
    <row r="466" spans="4:5" ht="15.75">
      <c r="D466" s="61"/>
      <c r="E466" s="182"/>
    </row>
    <row r="467" spans="4:5" ht="15.75">
      <c r="D467" s="61"/>
      <c r="E467" s="182"/>
    </row>
    <row r="468" spans="4:5" ht="15.75">
      <c r="D468" s="61"/>
      <c r="E468" s="182"/>
    </row>
    <row r="469" spans="4:5" ht="15.75">
      <c r="D469" s="61"/>
      <c r="E469" s="182"/>
    </row>
    <row r="470" spans="4:5" ht="15.75">
      <c r="D470" s="61"/>
      <c r="E470" s="182"/>
    </row>
    <row r="471" spans="4:5" ht="15.75">
      <c r="D471" s="61"/>
      <c r="E471" s="182"/>
    </row>
    <row r="472" spans="4:5" ht="15.75">
      <c r="D472" s="61"/>
      <c r="E472" s="182"/>
    </row>
    <row r="473" spans="4:5" ht="15.75">
      <c r="D473" s="61"/>
      <c r="E473" s="182"/>
    </row>
    <row r="474" spans="4:5" ht="15.75">
      <c r="D474" s="61"/>
      <c r="E474" s="182"/>
    </row>
    <row r="475" spans="4:5" ht="15.75">
      <c r="D475" s="61"/>
      <c r="E475" s="182"/>
    </row>
    <row r="476" spans="4:5" ht="15.75">
      <c r="D476" s="61"/>
      <c r="E476" s="182"/>
    </row>
    <row r="477" spans="4:5" ht="15.75">
      <c r="D477" s="61"/>
      <c r="E477" s="182"/>
    </row>
    <row r="478" spans="4:5" ht="15.75">
      <c r="D478" s="61"/>
      <c r="E478" s="182"/>
    </row>
    <row r="479" spans="4:5" ht="15.75">
      <c r="D479" s="61"/>
      <c r="E479" s="182"/>
    </row>
    <row r="480" spans="4:5" ht="15.75">
      <c r="D480" s="61"/>
      <c r="E480" s="182"/>
    </row>
    <row r="481" spans="4:5" ht="15.75">
      <c r="D481" s="61"/>
      <c r="E481" s="182"/>
    </row>
    <row r="482" spans="4:5" ht="15.75">
      <c r="D482" s="61"/>
      <c r="E482" s="182"/>
    </row>
    <row r="483" spans="4:5" ht="15.75">
      <c r="D483" s="61"/>
      <c r="E483" s="182"/>
    </row>
    <row r="484" spans="4:5" ht="15.75">
      <c r="D484" s="61"/>
      <c r="E484" s="182"/>
    </row>
    <row r="485" spans="4:5" ht="15.75">
      <c r="D485" s="61"/>
      <c r="E485" s="182"/>
    </row>
    <row r="486" spans="4:5" ht="15.75">
      <c r="D486" s="61"/>
      <c r="E486" s="182"/>
    </row>
    <row r="487" spans="4:5" ht="15.75">
      <c r="D487" s="61"/>
      <c r="E487" s="182"/>
    </row>
    <row r="488" spans="4:5" ht="15.75">
      <c r="D488" s="61"/>
      <c r="E488" s="182"/>
    </row>
    <row r="489" spans="4:5" ht="15.75">
      <c r="D489" s="61"/>
      <c r="E489" s="182"/>
    </row>
    <row r="490" spans="4:5" ht="15.75">
      <c r="D490" s="61"/>
      <c r="E490" s="182"/>
    </row>
    <row r="491" spans="4:5" ht="15.75">
      <c r="D491" s="61"/>
      <c r="E491" s="182"/>
    </row>
    <row r="492" spans="4:5" ht="15.75">
      <c r="D492" s="61"/>
      <c r="E492" s="182"/>
    </row>
    <row r="493" spans="4:5" ht="15.75">
      <c r="D493" s="61"/>
      <c r="E493" s="182"/>
    </row>
    <row r="494" spans="4:5" ht="15.75">
      <c r="D494" s="61"/>
      <c r="E494" s="182"/>
    </row>
    <row r="495" spans="4:5" ht="15.75">
      <c r="D495" s="61"/>
      <c r="E495" s="182"/>
    </row>
    <row r="496" spans="4:5" ht="15.75">
      <c r="D496" s="61"/>
      <c r="E496" s="182"/>
    </row>
    <row r="497" spans="4:5" ht="15.75">
      <c r="D497" s="61"/>
      <c r="E497" s="182"/>
    </row>
    <row r="498" spans="4:5" ht="15.75">
      <c r="D498" s="61"/>
      <c r="E498" s="182"/>
    </row>
    <row r="499" spans="4:5" ht="15.75">
      <c r="D499" s="61"/>
      <c r="E499" s="182"/>
    </row>
    <row r="500" spans="4:5" ht="15.75">
      <c r="D500" s="61"/>
      <c r="E500" s="182"/>
    </row>
    <row r="501" spans="4:5" ht="15.75">
      <c r="D501" s="61"/>
      <c r="E501" s="182"/>
    </row>
    <row r="502" spans="4:5" ht="15.75">
      <c r="D502" s="61"/>
      <c r="E502" s="182"/>
    </row>
    <row r="503" spans="4:5" ht="15.75">
      <c r="D503" s="61"/>
      <c r="E503" s="182"/>
    </row>
    <row r="504" spans="4:5" ht="15.75">
      <c r="D504" s="61"/>
      <c r="E504" s="182"/>
    </row>
    <row r="505" spans="4:5" ht="15.75">
      <c r="D505" s="61"/>
      <c r="E505" s="182"/>
    </row>
    <row r="506" spans="4:5" ht="15.75">
      <c r="D506" s="61"/>
      <c r="E506" s="182"/>
    </row>
    <row r="507" spans="4:5" ht="15.75">
      <c r="D507" s="61"/>
      <c r="E507" s="182"/>
    </row>
    <row r="508" spans="4:5" ht="15.75">
      <c r="D508" s="61"/>
      <c r="E508" s="182"/>
    </row>
    <row r="509" spans="4:5" ht="15.75">
      <c r="D509" s="61"/>
      <c r="E509" s="182"/>
    </row>
    <row r="510" spans="4:5" ht="15.75">
      <c r="D510" s="61"/>
      <c r="E510" s="182"/>
    </row>
    <row r="511" spans="4:5" ht="15.75">
      <c r="D511" s="61"/>
      <c r="E511" s="182"/>
    </row>
    <row r="512" spans="4:5" ht="15.75">
      <c r="D512" s="61"/>
      <c r="E512" s="182"/>
    </row>
    <row r="513" spans="4:5" ht="15.75">
      <c r="D513" s="61"/>
      <c r="E513" s="182"/>
    </row>
    <row r="514" spans="4:5" ht="15.75">
      <c r="D514" s="61"/>
      <c r="E514" s="182"/>
    </row>
    <row r="515" spans="4:5" ht="15.75">
      <c r="D515" s="61"/>
      <c r="E515" s="182"/>
    </row>
    <row r="516" spans="4:5" ht="15.75">
      <c r="D516" s="61"/>
      <c r="E516" s="182"/>
    </row>
    <row r="517" spans="4:5" ht="15.75">
      <c r="D517" s="61"/>
      <c r="E517" s="182"/>
    </row>
    <row r="518" spans="4:5" ht="15.75">
      <c r="D518" s="61"/>
      <c r="E518" s="182"/>
    </row>
    <row r="519" spans="4:5" ht="15.75">
      <c r="D519" s="61"/>
      <c r="E519" s="182"/>
    </row>
    <row r="520" spans="4:5" ht="15.75">
      <c r="D520" s="61"/>
      <c r="E520" s="182"/>
    </row>
    <row r="521" spans="4:5" ht="15.75">
      <c r="D521" s="61"/>
      <c r="E521" s="182"/>
    </row>
    <row r="522" spans="4:5" ht="15.75">
      <c r="D522" s="61"/>
      <c r="E522" s="182"/>
    </row>
    <row r="523" spans="4:5" ht="15.75">
      <c r="D523" s="61"/>
      <c r="E523" s="182"/>
    </row>
    <row r="524" spans="4:5" ht="15.75">
      <c r="D524" s="61"/>
      <c r="E524" s="182"/>
    </row>
    <row r="525" spans="4:5" ht="15.75">
      <c r="D525" s="61"/>
      <c r="E525" s="182"/>
    </row>
    <row r="526" spans="4:5" ht="15.75">
      <c r="D526" s="61"/>
      <c r="E526" s="182"/>
    </row>
    <row r="527" spans="4:5" ht="15.75">
      <c r="D527" s="61"/>
      <c r="E527" s="182"/>
    </row>
    <row r="528" spans="4:5" ht="15.75">
      <c r="D528" s="61"/>
      <c r="E528" s="182"/>
    </row>
    <row r="529" spans="4:5" ht="15.75">
      <c r="D529" s="61"/>
      <c r="E529" s="182"/>
    </row>
    <row r="530" spans="4:5" ht="15.75">
      <c r="D530" s="61"/>
      <c r="E530" s="182"/>
    </row>
    <row r="531" spans="4:5" ht="15.75">
      <c r="D531" s="61"/>
      <c r="E531" s="182"/>
    </row>
    <row r="532" spans="4:5" ht="15.75">
      <c r="D532" s="61"/>
      <c r="E532" s="182"/>
    </row>
    <row r="533" spans="4:5" ht="15.75">
      <c r="D533" s="61"/>
      <c r="E533" s="182"/>
    </row>
    <row r="534" spans="4:5" ht="15.75">
      <c r="D534" s="61"/>
      <c r="E534" s="182"/>
    </row>
    <row r="535" spans="4:5" ht="15.75">
      <c r="D535" s="61"/>
      <c r="E535" s="182"/>
    </row>
    <row r="536" spans="4:5" ht="15.75">
      <c r="D536" s="61"/>
      <c r="E536" s="182"/>
    </row>
    <row r="537" spans="4:5" ht="15.75">
      <c r="D537" s="61"/>
      <c r="E537" s="182"/>
    </row>
    <row r="538" spans="4:5" ht="15.75">
      <c r="D538" s="61"/>
      <c r="E538" s="182"/>
    </row>
    <row r="539" spans="4:5" ht="15.75">
      <c r="D539" s="61"/>
      <c r="E539" s="182"/>
    </row>
    <row r="540" spans="4:5" ht="15.75">
      <c r="D540" s="61"/>
      <c r="E540" s="182"/>
    </row>
    <row r="541" spans="4:5" ht="15.75">
      <c r="D541" s="61"/>
      <c r="E541" s="182"/>
    </row>
    <row r="542" spans="4:5" ht="15.75">
      <c r="D542" s="61"/>
      <c r="E542" s="182"/>
    </row>
    <row r="543" spans="4:5" ht="15.75">
      <c r="D543" s="61"/>
      <c r="E543" s="182"/>
    </row>
    <row r="544" spans="4:5" ht="15.75">
      <c r="D544" s="61"/>
      <c r="E544" s="182"/>
    </row>
    <row r="545" spans="4:5" ht="15.75">
      <c r="D545" s="61"/>
      <c r="E545" s="182"/>
    </row>
    <row r="546" spans="4:5" ht="15.75">
      <c r="D546" s="61"/>
      <c r="E546" s="182"/>
    </row>
    <row r="547" spans="4:5" ht="15.75">
      <c r="D547" s="61"/>
      <c r="E547" s="182"/>
    </row>
    <row r="548" spans="4:5" ht="15.75">
      <c r="D548" s="61"/>
      <c r="E548" s="182"/>
    </row>
    <row r="549" spans="4:5" ht="15.75">
      <c r="D549" s="61"/>
      <c r="E549" s="182"/>
    </row>
    <row r="550" spans="4:5" ht="15.75">
      <c r="D550" s="61"/>
      <c r="E550" s="182"/>
    </row>
    <row r="551" spans="4:5" ht="15.75">
      <c r="D551" s="61"/>
      <c r="E551" s="182"/>
    </row>
    <row r="552" spans="4:5" ht="15.75">
      <c r="D552" s="61"/>
      <c r="E552" s="182"/>
    </row>
    <row r="553" spans="4:5" ht="15.75">
      <c r="D553" s="61"/>
      <c r="E553" s="182"/>
    </row>
    <row r="554" spans="4:5" ht="15.75">
      <c r="D554" s="61"/>
      <c r="E554" s="182"/>
    </row>
    <row r="555" spans="4:5" ht="15.75">
      <c r="D555" s="61"/>
      <c r="E555" s="182"/>
    </row>
    <row r="556" spans="4:5" ht="15.75">
      <c r="D556" s="61"/>
      <c r="E556" s="182"/>
    </row>
    <row r="557" spans="4:5" ht="15.75">
      <c r="D557" s="61"/>
      <c r="E557" s="182"/>
    </row>
    <row r="558" spans="4:5" ht="15.75">
      <c r="D558" s="61"/>
      <c r="E558" s="182"/>
    </row>
    <row r="559" spans="4:5" ht="15.75">
      <c r="D559" s="61"/>
      <c r="E559" s="182"/>
    </row>
    <row r="560" spans="4:5" ht="15.75">
      <c r="D560" s="61"/>
      <c r="E560" s="182"/>
    </row>
    <row r="561" spans="4:5" ht="15.75">
      <c r="D561" s="61"/>
      <c r="E561" s="182"/>
    </row>
    <row r="562" spans="4:5" ht="15.75">
      <c r="D562" s="61"/>
      <c r="E562" s="182"/>
    </row>
    <row r="563" spans="4:5" ht="15.75">
      <c r="D563" s="61"/>
      <c r="E563" s="182"/>
    </row>
    <row r="564" spans="4:5" ht="15.75">
      <c r="D564" s="61"/>
      <c r="E564" s="182"/>
    </row>
    <row r="565" spans="4:5" ht="15.75">
      <c r="D565" s="61"/>
      <c r="E565" s="182"/>
    </row>
    <row r="566" spans="4:5" ht="15.75">
      <c r="D566" s="61"/>
      <c r="E566" s="182"/>
    </row>
    <row r="567" spans="4:5" ht="15.75">
      <c r="D567" s="61"/>
      <c r="E567" s="182"/>
    </row>
    <row r="568" spans="4:5" ht="15.75">
      <c r="D568" s="61"/>
      <c r="E568" s="182"/>
    </row>
    <row r="569" spans="4:5" ht="15.75">
      <c r="D569" s="61"/>
      <c r="E569" s="182"/>
    </row>
    <row r="570" spans="4:5" ht="15.75">
      <c r="D570" s="61"/>
      <c r="E570" s="182"/>
    </row>
    <row r="571" spans="4:5" ht="15.75">
      <c r="D571" s="61"/>
      <c r="E571" s="182"/>
    </row>
    <row r="572" spans="4:5" ht="15.75">
      <c r="D572" s="61"/>
      <c r="E572" s="182"/>
    </row>
    <row r="573" spans="4:5" ht="15.75">
      <c r="D573" s="61"/>
      <c r="E573" s="182"/>
    </row>
    <row r="574" spans="4:5" ht="15.75">
      <c r="D574" s="61"/>
      <c r="E574" s="182"/>
    </row>
    <row r="575" spans="4:5" ht="15.75">
      <c r="D575" s="61"/>
      <c r="E575" s="182"/>
    </row>
    <row r="576" spans="4:5" ht="15.75">
      <c r="D576" s="61"/>
      <c r="E576" s="182"/>
    </row>
    <row r="577" spans="4:5" ht="15.75">
      <c r="D577" s="61"/>
      <c r="E577" s="182"/>
    </row>
    <row r="578" spans="4:5" ht="15.75">
      <c r="D578" s="61"/>
      <c r="E578" s="182"/>
    </row>
    <row r="579" spans="4:5" ht="15.75">
      <c r="D579" s="61"/>
      <c r="E579" s="182"/>
    </row>
    <row r="580" spans="4:5" ht="15.75">
      <c r="D580" s="61"/>
      <c r="E580" s="182"/>
    </row>
    <row r="581" spans="4:5" ht="15.75">
      <c r="D581" s="61"/>
      <c r="E581" s="182"/>
    </row>
    <row r="582" spans="4:5" ht="15.75">
      <c r="D582" s="61"/>
      <c r="E582" s="182"/>
    </row>
    <row r="583" spans="4:5" ht="15.75">
      <c r="D583" s="61"/>
      <c r="E583" s="182"/>
    </row>
    <row r="584" spans="4:5" ht="15.75">
      <c r="D584" s="61"/>
      <c r="E584" s="182"/>
    </row>
    <row r="585" spans="4:5" ht="15.75">
      <c r="D585" s="61"/>
      <c r="E585" s="182"/>
    </row>
    <row r="586" spans="4:5" ht="15.75">
      <c r="D586" s="61"/>
      <c r="E586" s="182"/>
    </row>
    <row r="587" spans="4:5" ht="15.75">
      <c r="D587" s="61"/>
      <c r="E587" s="182"/>
    </row>
    <row r="588" spans="4:5" ht="15.75">
      <c r="D588" s="61"/>
      <c r="E588" s="182"/>
    </row>
    <row r="589" spans="4:5" ht="15.75">
      <c r="D589" s="61"/>
      <c r="E589" s="182"/>
    </row>
    <row r="590" spans="4:5" ht="15.75">
      <c r="D590" s="61"/>
      <c r="E590" s="182"/>
    </row>
    <row r="591" spans="4:5" ht="15.75">
      <c r="D591" s="61"/>
      <c r="E591" s="182"/>
    </row>
    <row r="592" spans="4:5" ht="15.75">
      <c r="D592" s="61"/>
      <c r="E592" s="182"/>
    </row>
    <row r="593" spans="4:5" ht="15.75">
      <c r="D593" s="61"/>
      <c r="E593" s="182"/>
    </row>
    <row r="594" spans="4:5" ht="15.75">
      <c r="D594" s="61"/>
      <c r="E594" s="182"/>
    </row>
    <row r="595" spans="4:5" ht="15.75">
      <c r="D595" s="61"/>
      <c r="E595" s="182"/>
    </row>
    <row r="596" spans="4:5" ht="15.75">
      <c r="D596" s="61"/>
      <c r="E596" s="182"/>
    </row>
    <row r="597" spans="4:5" ht="15.75">
      <c r="D597" s="61"/>
      <c r="E597" s="182"/>
    </row>
    <row r="598" spans="4:5" ht="15.75">
      <c r="D598" s="61"/>
      <c r="E598" s="182"/>
    </row>
    <row r="599" spans="4:5" ht="15.75">
      <c r="D599" s="61"/>
      <c r="E599" s="182"/>
    </row>
    <row r="600" spans="4:5" ht="15.75">
      <c r="D600" s="61"/>
      <c r="E600" s="182"/>
    </row>
    <row r="601" spans="4:5" ht="15.75">
      <c r="D601" s="61"/>
      <c r="E601" s="182"/>
    </row>
    <row r="602" spans="4:5" ht="15.75">
      <c r="D602" s="61"/>
      <c r="E602" s="182"/>
    </row>
    <row r="603" spans="4:5" ht="15.75">
      <c r="D603" s="61"/>
      <c r="E603" s="182"/>
    </row>
    <row r="604" spans="4:5" ht="15.75">
      <c r="D604" s="61"/>
      <c r="E604" s="182"/>
    </row>
    <row r="605" spans="4:5" ht="15.75">
      <c r="D605" s="61"/>
      <c r="E605" s="182"/>
    </row>
    <row r="606" spans="4:5" ht="15.75">
      <c r="D606" s="61"/>
      <c r="E606" s="182"/>
    </row>
    <row r="607" spans="4:5" ht="15.75">
      <c r="D607" s="61"/>
      <c r="E607" s="182"/>
    </row>
    <row r="608" spans="4:5" ht="15.75">
      <c r="D608" s="61"/>
      <c r="E608" s="182"/>
    </row>
    <row r="609" spans="4:5" ht="15.75">
      <c r="D609" s="61"/>
      <c r="E609" s="182"/>
    </row>
    <row r="610" spans="4:5" ht="15.75">
      <c r="D610" s="61"/>
      <c r="E610" s="182"/>
    </row>
    <row r="611" spans="4:5" ht="15.75">
      <c r="D611" s="61"/>
      <c r="E611" s="182"/>
    </row>
    <row r="612" spans="4:5" ht="15.75">
      <c r="D612" s="61"/>
      <c r="E612" s="182"/>
    </row>
    <row r="613" spans="4:5" ht="15.75">
      <c r="D613" s="61"/>
      <c r="E613" s="182"/>
    </row>
    <row r="614" spans="4:5" ht="15.75">
      <c r="D614" s="61"/>
      <c r="E614" s="182"/>
    </row>
    <row r="615" spans="4:5" ht="15.75">
      <c r="D615" s="61"/>
      <c r="E615" s="182"/>
    </row>
    <row r="616" spans="4:5" ht="15.75">
      <c r="D616" s="61"/>
      <c r="E616" s="182"/>
    </row>
    <row r="617" spans="4:5" ht="15.75">
      <c r="D617" s="61"/>
      <c r="E617" s="182"/>
    </row>
    <row r="618" spans="4:5" ht="15.75">
      <c r="D618" s="61"/>
      <c r="E618" s="182"/>
    </row>
    <row r="619" spans="4:5" ht="15.75">
      <c r="D619" s="61"/>
      <c r="E619" s="182"/>
    </row>
    <row r="620" spans="4:5" ht="15.75">
      <c r="D620" s="61"/>
      <c r="E620" s="182"/>
    </row>
    <row r="621" spans="4:5" ht="15.75">
      <c r="D621" s="61"/>
      <c r="E621" s="182"/>
    </row>
    <row r="622" spans="4:5" ht="15.75">
      <c r="D622" s="61"/>
      <c r="E622" s="182"/>
    </row>
    <row r="623" spans="4:5" ht="15.75">
      <c r="D623" s="61"/>
      <c r="E623" s="182"/>
    </row>
    <row r="624" spans="4:5" ht="15.75">
      <c r="D624" s="61"/>
      <c r="E624" s="182"/>
    </row>
    <row r="625" spans="4:5" ht="15.75">
      <c r="D625" s="61"/>
      <c r="E625" s="182"/>
    </row>
    <row r="626" spans="4:5" ht="15.75">
      <c r="D626" s="61"/>
      <c r="E626" s="182"/>
    </row>
    <row r="627" spans="4:5" ht="15.75">
      <c r="D627" s="61"/>
      <c r="E627" s="182"/>
    </row>
    <row r="628" spans="4:5" ht="15.75">
      <c r="D628" s="61"/>
      <c r="E628" s="182"/>
    </row>
    <row r="629" spans="4:5" ht="15.75">
      <c r="D629" s="61"/>
      <c r="E629" s="182"/>
    </row>
    <row r="630" spans="4:5" ht="15.75">
      <c r="D630" s="61"/>
      <c r="E630" s="182"/>
    </row>
    <row r="631" spans="4:5" ht="15.75">
      <c r="D631" s="61"/>
      <c r="E631" s="182"/>
    </row>
    <row r="632" spans="4:5" ht="15.75">
      <c r="D632" s="61"/>
      <c r="E632" s="182"/>
    </row>
    <row r="633" spans="4:5" ht="15.75">
      <c r="D633" s="61"/>
      <c r="E633" s="182"/>
    </row>
    <row r="634" spans="4:5" ht="15.75">
      <c r="D634" s="61"/>
      <c r="E634" s="182"/>
    </row>
    <row r="635" spans="4:5" ht="15.75">
      <c r="D635" s="61"/>
      <c r="E635" s="182"/>
    </row>
    <row r="636" spans="4:5" ht="15.75">
      <c r="D636" s="61"/>
      <c r="E636" s="182"/>
    </row>
    <row r="637" spans="4:5" ht="15.75">
      <c r="D637" s="61"/>
      <c r="E637" s="182"/>
    </row>
    <row r="638" spans="4:5" ht="15.75">
      <c r="D638" s="61"/>
      <c r="E638" s="182"/>
    </row>
    <row r="639" spans="4:5" ht="15.75">
      <c r="D639" s="61"/>
      <c r="E639" s="182"/>
    </row>
    <row r="640" spans="4:5" ht="15.75">
      <c r="D640" s="61"/>
      <c r="E640" s="182"/>
    </row>
    <row r="641" spans="4:5" ht="15.75">
      <c r="D641" s="61"/>
      <c r="E641" s="182"/>
    </row>
    <row r="642" spans="4:5" ht="15.75">
      <c r="D642" s="61"/>
      <c r="E642" s="182"/>
    </row>
    <row r="643" spans="4:5" ht="15.75">
      <c r="D643" s="61"/>
      <c r="E643" s="182"/>
    </row>
    <row r="644" spans="4:5" ht="15.75">
      <c r="D644" s="61"/>
      <c r="E644" s="182"/>
    </row>
    <row r="645" spans="4:5" ht="15.75">
      <c r="D645" s="61"/>
      <c r="E645" s="182"/>
    </row>
    <row r="646" spans="4:5" ht="15.75">
      <c r="D646" s="61"/>
      <c r="E646" s="182"/>
    </row>
    <row r="647" spans="4:5" ht="15.75">
      <c r="D647" s="61"/>
      <c r="E647" s="182"/>
    </row>
    <row r="648" spans="4:5" ht="15.75">
      <c r="D648" s="61"/>
      <c r="E648" s="182"/>
    </row>
    <row r="649" spans="4:5" ht="15.75">
      <c r="D649" s="61"/>
      <c r="E649" s="182"/>
    </row>
    <row r="650" spans="4:5" ht="15.75">
      <c r="D650" s="61"/>
      <c r="E650" s="182"/>
    </row>
    <row r="651" spans="4:5" ht="15.75">
      <c r="D651" s="61"/>
      <c r="E651" s="182"/>
    </row>
    <row r="652" spans="4:5" ht="15.75">
      <c r="D652" s="61"/>
      <c r="E652" s="182"/>
    </row>
    <row r="653" spans="4:5" ht="15.75">
      <c r="D653" s="61"/>
      <c r="E653" s="182"/>
    </row>
    <row r="654" spans="4:5" ht="15.75">
      <c r="D654" s="61"/>
      <c r="E654" s="182"/>
    </row>
    <row r="655" spans="4:5" ht="15.75">
      <c r="D655" s="61"/>
      <c r="E655" s="182"/>
    </row>
    <row r="656" spans="4:5" ht="15.75">
      <c r="D656" s="61"/>
      <c r="E656" s="182"/>
    </row>
    <row r="657" spans="4:5" ht="15.75">
      <c r="D657" s="61"/>
      <c r="E657" s="182"/>
    </row>
    <row r="658" spans="4:5" ht="15.75">
      <c r="D658" s="61"/>
      <c r="E658" s="182"/>
    </row>
    <row r="659" spans="4:5" ht="15.75">
      <c r="D659" s="61"/>
      <c r="E659" s="182"/>
    </row>
    <row r="660" spans="4:5" ht="15.75">
      <c r="D660" s="61"/>
      <c r="E660" s="182"/>
    </row>
    <row r="661" spans="4:5" ht="15.75">
      <c r="D661" s="61"/>
      <c r="E661" s="182"/>
    </row>
    <row r="662" spans="4:5" ht="15.75">
      <c r="D662" s="61"/>
      <c r="E662" s="182"/>
    </row>
    <row r="663" spans="4:5" ht="15.75">
      <c r="D663" s="61"/>
      <c r="E663" s="182"/>
    </row>
    <row r="664" spans="4:5" ht="15.75">
      <c r="D664" s="61"/>
      <c r="E664" s="182"/>
    </row>
    <row r="665" spans="4:5" ht="15.75">
      <c r="D665" s="61"/>
      <c r="E665" s="182"/>
    </row>
    <row r="666" spans="4:5" ht="15.75">
      <c r="D666" s="61"/>
      <c r="E666" s="182"/>
    </row>
    <row r="667" spans="4:5" ht="15.75">
      <c r="D667" s="61"/>
      <c r="E667" s="182"/>
    </row>
    <row r="668" spans="4:5" ht="15.75">
      <c r="D668" s="61"/>
      <c r="E668" s="182"/>
    </row>
    <row r="669" spans="4:5" ht="15.75">
      <c r="D669" s="61"/>
      <c r="E669" s="182"/>
    </row>
    <row r="670" spans="4:5" ht="15.75">
      <c r="D670" s="61"/>
      <c r="E670" s="182"/>
    </row>
  </sheetData>
  <sheetProtection/>
  <mergeCells count="12">
    <mergeCell ref="H211:K211"/>
    <mergeCell ref="A8:E8"/>
    <mergeCell ref="A9:E9"/>
    <mergeCell ref="A10:E10"/>
    <mergeCell ref="A6:E6"/>
    <mergeCell ref="A5:E5"/>
    <mergeCell ref="C402:E402"/>
    <mergeCell ref="C7:E7"/>
    <mergeCell ref="A4:E4"/>
    <mergeCell ref="A3:E3"/>
    <mergeCell ref="A2:E2"/>
    <mergeCell ref="A1:E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0.375" style="51" customWidth="1"/>
    <col min="2" max="2" width="70.75390625" style="51" customWidth="1"/>
    <col min="3" max="3" width="16.625" style="67" customWidth="1"/>
    <col min="4" max="16384" width="9.125" style="51" customWidth="1"/>
  </cols>
  <sheetData>
    <row r="1" spans="1:3" ht="15.75">
      <c r="A1" s="250" t="s">
        <v>1018</v>
      </c>
      <c r="B1" s="250"/>
      <c r="C1" s="250"/>
    </row>
    <row r="2" spans="1:3" ht="15.75">
      <c r="A2" s="250" t="s">
        <v>1019</v>
      </c>
      <c r="B2" s="250"/>
      <c r="C2" s="250"/>
    </row>
    <row r="3" spans="1:3" ht="15.75">
      <c r="A3" s="250" t="s">
        <v>1020</v>
      </c>
      <c r="B3" s="250"/>
      <c r="C3" s="250"/>
    </row>
    <row r="4" spans="1:3" ht="15.75">
      <c r="A4" s="250" t="s">
        <v>1017</v>
      </c>
      <c r="B4" s="250"/>
      <c r="C4" s="250"/>
    </row>
    <row r="5" spans="1:3" ht="15.75">
      <c r="A5" s="250" t="s">
        <v>1016</v>
      </c>
      <c r="B5" s="250"/>
      <c r="C5" s="250"/>
    </row>
    <row r="6" spans="1:3" ht="15.75">
      <c r="A6" s="250" t="s">
        <v>1015</v>
      </c>
      <c r="B6" s="250"/>
      <c r="C6" s="250"/>
    </row>
    <row r="8" spans="1:3" ht="15.75">
      <c r="A8" s="245" t="s">
        <v>719</v>
      </c>
      <c r="B8" s="245"/>
      <c r="C8" s="245"/>
    </row>
    <row r="9" spans="1:3" ht="15.75">
      <c r="A9" s="245" t="s">
        <v>731</v>
      </c>
      <c r="B9" s="245"/>
      <c r="C9" s="245"/>
    </row>
    <row r="10" spans="1:3" ht="15.75">
      <c r="A10" s="245" t="s">
        <v>718</v>
      </c>
      <c r="B10" s="255"/>
      <c r="C10" s="245"/>
    </row>
    <row r="11" spans="1:3" ht="15.75">
      <c r="A11" s="256" t="s">
        <v>717</v>
      </c>
      <c r="B11" s="257"/>
      <c r="C11" s="257"/>
    </row>
    <row r="12" ht="16.5" thickBot="1">
      <c r="C12" s="67" t="s">
        <v>700</v>
      </c>
    </row>
    <row r="13" spans="1:3" s="50" customFormat="1" ht="48" thickBot="1">
      <c r="A13" s="49" t="s">
        <v>716</v>
      </c>
      <c r="B13" s="49" t="s">
        <v>715</v>
      </c>
      <c r="C13" s="49" t="s">
        <v>1133</v>
      </c>
    </row>
    <row r="14" spans="1:3" s="50" customFormat="1" ht="15.75">
      <c r="A14" s="185"/>
      <c r="B14" s="48" t="s">
        <v>714</v>
      </c>
      <c r="C14" s="47">
        <f>C15</f>
        <v>-5672248.660000011</v>
      </c>
    </row>
    <row r="15" spans="1:3" s="60" customFormat="1" ht="31.5">
      <c r="A15" s="27">
        <v>792</v>
      </c>
      <c r="B15" s="46" t="s">
        <v>256</v>
      </c>
      <c r="C15" s="25">
        <f>C16</f>
        <v>-5672248.660000011</v>
      </c>
    </row>
    <row r="16" spans="1:3" s="186" customFormat="1" ht="15.75">
      <c r="A16" s="44" t="s">
        <v>713</v>
      </c>
      <c r="B16" s="45" t="s">
        <v>712</v>
      </c>
      <c r="C16" s="24">
        <f>C17+C19</f>
        <v>-5672248.660000011</v>
      </c>
    </row>
    <row r="17" spans="1:3" s="186" customFormat="1" ht="15.75">
      <c r="A17" s="44" t="s">
        <v>711</v>
      </c>
      <c r="B17" s="45" t="s">
        <v>710</v>
      </c>
      <c r="C17" s="42">
        <f>C18</f>
        <v>119644372.52</v>
      </c>
    </row>
    <row r="18" spans="1:3" s="186" customFormat="1" ht="31.5">
      <c r="A18" s="44" t="s">
        <v>709</v>
      </c>
      <c r="B18" s="43" t="s">
        <v>708</v>
      </c>
      <c r="C18" s="42">
        <v>119644372.52</v>
      </c>
    </row>
    <row r="19" spans="1:3" s="186" customFormat="1" ht="15.75">
      <c r="A19" s="44" t="s">
        <v>707</v>
      </c>
      <c r="B19" s="43" t="s">
        <v>706</v>
      </c>
      <c r="C19" s="42">
        <f>C20</f>
        <v>-125316621.18</v>
      </c>
    </row>
    <row r="20" spans="1:3" s="186" customFormat="1" ht="31.5">
      <c r="A20" s="44" t="s">
        <v>705</v>
      </c>
      <c r="B20" s="43" t="s">
        <v>704</v>
      </c>
      <c r="C20" s="42">
        <v>-125316621.18</v>
      </c>
    </row>
    <row r="21" s="50" customFormat="1" ht="15.75">
      <c r="C21" s="187"/>
    </row>
    <row r="22" s="50" customFormat="1" ht="15.75">
      <c r="C22" s="187"/>
    </row>
    <row r="23" spans="1:3" s="84" customFormat="1" ht="15.75">
      <c r="A23" s="63" t="s">
        <v>703</v>
      </c>
      <c r="B23" s="84" t="s">
        <v>702</v>
      </c>
      <c r="C23" s="67"/>
    </row>
    <row r="24" s="50" customFormat="1" ht="15.75">
      <c r="C24" s="187"/>
    </row>
    <row r="25" s="50" customFormat="1" ht="15.75">
      <c r="C25" s="187"/>
    </row>
    <row r="26" s="50" customFormat="1" ht="15.75">
      <c r="C26" s="187"/>
    </row>
    <row r="27" s="50" customFormat="1" ht="15.75">
      <c r="C27" s="187"/>
    </row>
    <row r="28" s="50" customFormat="1" ht="15.75">
      <c r="C28" s="187"/>
    </row>
    <row r="29" s="50" customFormat="1" ht="15.75">
      <c r="C29" s="187"/>
    </row>
    <row r="30" s="50" customFormat="1" ht="15.75">
      <c r="C30" s="187"/>
    </row>
    <row r="31" s="50" customFormat="1" ht="15.75">
      <c r="C31" s="187"/>
    </row>
    <row r="32" s="50" customFormat="1" ht="15.75">
      <c r="C32" s="187"/>
    </row>
    <row r="33" s="50" customFormat="1" ht="15.75">
      <c r="C33" s="187"/>
    </row>
    <row r="34" s="50" customFormat="1" ht="15.75">
      <c r="C34" s="187"/>
    </row>
    <row r="35" s="50" customFormat="1" ht="15.75">
      <c r="C35" s="187"/>
    </row>
    <row r="36" s="50" customFormat="1" ht="15.75">
      <c r="C36" s="187"/>
    </row>
    <row r="37" s="50" customFormat="1" ht="15.75">
      <c r="C37" s="187"/>
    </row>
    <row r="38" s="50" customFormat="1" ht="15.75">
      <c r="C38" s="187"/>
    </row>
    <row r="39" s="50" customFormat="1" ht="15.75">
      <c r="C39" s="187"/>
    </row>
    <row r="40" s="50" customFormat="1" ht="15.75">
      <c r="C40" s="187"/>
    </row>
    <row r="41" s="50" customFormat="1" ht="15.75">
      <c r="C41" s="187"/>
    </row>
    <row r="42" s="50" customFormat="1" ht="15.75">
      <c r="C42" s="187"/>
    </row>
    <row r="43" s="50" customFormat="1" ht="15.75">
      <c r="C43" s="187"/>
    </row>
    <row r="44" s="50" customFormat="1" ht="15.75">
      <c r="C44" s="187"/>
    </row>
    <row r="45" s="50" customFormat="1" ht="15.75">
      <c r="C45" s="187"/>
    </row>
    <row r="46" s="50" customFormat="1" ht="15.75">
      <c r="C46" s="187"/>
    </row>
    <row r="47" s="50" customFormat="1" ht="15.75">
      <c r="C47" s="187"/>
    </row>
    <row r="48" s="50" customFormat="1" ht="15.75">
      <c r="C48" s="187"/>
    </row>
    <row r="49" s="50" customFormat="1" ht="15.75">
      <c r="C49" s="187"/>
    </row>
  </sheetData>
  <sheetProtection/>
  <mergeCells count="10">
    <mergeCell ref="A8:C8"/>
    <mergeCell ref="A9:C9"/>
    <mergeCell ref="A10:C10"/>
    <mergeCell ref="A11:C11"/>
    <mergeCell ref="A1:C1"/>
    <mergeCell ref="A2:C2"/>
    <mergeCell ref="A4:C4"/>
    <mergeCell ref="A6:C6"/>
    <mergeCell ref="A3:C3"/>
    <mergeCell ref="A5:C5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7.875" style="51" customWidth="1"/>
    <col min="2" max="2" width="73.875" style="51" customWidth="1"/>
    <col min="3" max="3" width="15.875" style="67" customWidth="1"/>
    <col min="4" max="16384" width="9.125" style="51" customWidth="1"/>
  </cols>
  <sheetData>
    <row r="1" spans="1:3" ht="15.75">
      <c r="A1" s="250" t="s">
        <v>1026</v>
      </c>
      <c r="B1" s="250"/>
      <c r="C1" s="250"/>
    </row>
    <row r="2" spans="1:3" ht="15.75">
      <c r="A2" s="250" t="s">
        <v>1025</v>
      </c>
      <c r="B2" s="250"/>
      <c r="C2" s="250"/>
    </row>
    <row r="3" spans="1:3" ht="15.75">
      <c r="A3" s="250" t="s">
        <v>1024</v>
      </c>
      <c r="B3" s="250"/>
      <c r="C3" s="250"/>
    </row>
    <row r="4" spans="1:3" ht="15.75">
      <c r="A4" s="250" t="s">
        <v>1023</v>
      </c>
      <c r="B4" s="250"/>
      <c r="C4" s="250"/>
    </row>
    <row r="5" spans="1:3" ht="15.75">
      <c r="A5" s="250" t="s">
        <v>1022</v>
      </c>
      <c r="B5" s="250"/>
      <c r="C5" s="250"/>
    </row>
    <row r="6" spans="1:3" ht="15.75">
      <c r="A6" s="250" t="s">
        <v>1021</v>
      </c>
      <c r="B6" s="250"/>
      <c r="C6" s="250"/>
    </row>
    <row r="8" spans="1:3" ht="15.75">
      <c r="A8" s="245" t="s">
        <v>719</v>
      </c>
      <c r="B8" s="245"/>
      <c r="C8" s="245"/>
    </row>
    <row r="9" spans="1:3" ht="15.75">
      <c r="A9" s="245" t="s">
        <v>731</v>
      </c>
      <c r="B9" s="245"/>
      <c r="C9" s="245"/>
    </row>
    <row r="10" spans="1:3" ht="15.75">
      <c r="A10" s="245" t="s">
        <v>729</v>
      </c>
      <c r="B10" s="255"/>
      <c r="C10" s="245"/>
    </row>
    <row r="11" spans="1:3" ht="15.75">
      <c r="A11" s="256" t="s">
        <v>728</v>
      </c>
      <c r="B11" s="257"/>
      <c r="C11" s="257"/>
    </row>
    <row r="12" spans="1:3" ht="15.75">
      <c r="A12" s="256" t="s">
        <v>727</v>
      </c>
      <c r="B12" s="257"/>
      <c r="C12" s="257"/>
    </row>
    <row r="13" spans="1:3" ht="15.75">
      <c r="A13" s="183"/>
      <c r="B13" s="183" t="s">
        <v>726</v>
      </c>
      <c r="C13" s="184"/>
    </row>
    <row r="14" ht="16.5" thickBot="1">
      <c r="C14" s="67" t="s">
        <v>700</v>
      </c>
    </row>
    <row r="15" spans="1:3" s="50" customFormat="1" ht="48" thickBot="1">
      <c r="A15" s="49" t="s">
        <v>716</v>
      </c>
      <c r="B15" s="49" t="s">
        <v>725</v>
      </c>
      <c r="C15" s="49" t="s">
        <v>1133</v>
      </c>
    </row>
    <row r="16" spans="1:3" s="50" customFormat="1" ht="15.75">
      <c r="A16" s="185"/>
      <c r="B16" s="48" t="s">
        <v>714</v>
      </c>
      <c r="C16" s="47">
        <f>C17</f>
        <v>-5672248.660000011</v>
      </c>
    </row>
    <row r="17" spans="1:3" s="186" customFormat="1" ht="15.75">
      <c r="A17" s="44" t="s">
        <v>724</v>
      </c>
      <c r="B17" s="45" t="s">
        <v>712</v>
      </c>
      <c r="C17" s="24">
        <f>C18+C20</f>
        <v>-5672248.660000011</v>
      </c>
    </row>
    <row r="18" spans="1:3" s="186" customFormat="1" ht="15.75">
      <c r="A18" s="44" t="s">
        <v>723</v>
      </c>
      <c r="B18" s="45" t="s">
        <v>710</v>
      </c>
      <c r="C18" s="42">
        <f>C19</f>
        <v>119644372.52</v>
      </c>
    </row>
    <row r="19" spans="1:3" s="186" customFormat="1" ht="15.75">
      <c r="A19" s="44" t="s">
        <v>722</v>
      </c>
      <c r="B19" s="43" t="s">
        <v>708</v>
      </c>
      <c r="C19" s="42">
        <v>119644372.52</v>
      </c>
    </row>
    <row r="20" spans="1:3" s="186" customFormat="1" ht="15.75">
      <c r="A20" s="44" t="s">
        <v>721</v>
      </c>
      <c r="B20" s="43" t="s">
        <v>706</v>
      </c>
      <c r="C20" s="42">
        <f>C21</f>
        <v>-125316621.18</v>
      </c>
    </row>
    <row r="21" spans="1:3" s="186" customFormat="1" ht="31.5">
      <c r="A21" s="44" t="s">
        <v>5</v>
      </c>
      <c r="B21" s="43" t="s">
        <v>704</v>
      </c>
      <c r="C21" s="42">
        <v>-125316621.18</v>
      </c>
    </row>
    <row r="22" s="50" customFormat="1" ht="15.75">
      <c r="C22" s="187"/>
    </row>
    <row r="23" s="50" customFormat="1" ht="15.75">
      <c r="C23" s="187"/>
    </row>
    <row r="24" spans="1:3" s="84" customFormat="1" ht="15.75">
      <c r="A24" s="63" t="s">
        <v>703</v>
      </c>
      <c r="B24" s="84" t="s">
        <v>720</v>
      </c>
      <c r="C24" s="67"/>
    </row>
    <row r="25" s="50" customFormat="1" ht="15.75">
      <c r="C25" s="187"/>
    </row>
    <row r="26" s="50" customFormat="1" ht="15.75">
      <c r="C26" s="187"/>
    </row>
    <row r="27" s="50" customFormat="1" ht="15.75">
      <c r="C27" s="187"/>
    </row>
    <row r="28" s="50" customFormat="1" ht="15.75">
      <c r="C28" s="187"/>
    </row>
    <row r="29" s="50" customFormat="1" ht="15.75">
      <c r="C29" s="187"/>
    </row>
    <row r="30" s="50" customFormat="1" ht="15.75">
      <c r="C30" s="187"/>
    </row>
    <row r="31" s="50" customFormat="1" ht="15.75">
      <c r="C31" s="187"/>
    </row>
    <row r="32" s="50" customFormat="1" ht="15.75">
      <c r="C32" s="187"/>
    </row>
    <row r="33" s="50" customFormat="1" ht="15.75">
      <c r="C33" s="187"/>
    </row>
    <row r="34" s="50" customFormat="1" ht="15.75">
      <c r="C34" s="187"/>
    </row>
    <row r="35" s="50" customFormat="1" ht="15.75">
      <c r="C35" s="187"/>
    </row>
    <row r="36" s="50" customFormat="1" ht="15.75">
      <c r="C36" s="187"/>
    </row>
    <row r="37" s="50" customFormat="1" ht="15.75">
      <c r="C37" s="187"/>
    </row>
    <row r="38" s="50" customFormat="1" ht="15.75">
      <c r="C38" s="187"/>
    </row>
    <row r="39" s="50" customFormat="1" ht="15.75">
      <c r="C39" s="187"/>
    </row>
    <row r="40" s="50" customFormat="1" ht="15.75">
      <c r="C40" s="187"/>
    </row>
    <row r="41" s="50" customFormat="1" ht="15.75">
      <c r="C41" s="187"/>
    </row>
    <row r="42" s="50" customFormat="1" ht="15.75">
      <c r="C42" s="187"/>
    </row>
    <row r="43" s="50" customFormat="1" ht="15.75">
      <c r="C43" s="187"/>
    </row>
    <row r="44" s="50" customFormat="1" ht="15.75">
      <c r="C44" s="187"/>
    </row>
    <row r="45" s="50" customFormat="1" ht="15.75">
      <c r="C45" s="187"/>
    </row>
    <row r="46" s="50" customFormat="1" ht="15.75">
      <c r="C46" s="187"/>
    </row>
    <row r="47" s="50" customFormat="1" ht="15.75">
      <c r="C47" s="187"/>
    </row>
    <row r="48" s="50" customFormat="1" ht="15.75">
      <c r="C48" s="187"/>
    </row>
    <row r="49" s="50" customFormat="1" ht="15.75">
      <c r="C49" s="187"/>
    </row>
    <row r="50" s="50" customFormat="1" ht="15.75">
      <c r="C50" s="187"/>
    </row>
  </sheetData>
  <sheetProtection/>
  <mergeCells count="11">
    <mergeCell ref="A8:C8"/>
    <mergeCell ref="A9:C9"/>
    <mergeCell ref="A10:C10"/>
    <mergeCell ref="A11:C11"/>
    <mergeCell ref="A12:C12"/>
    <mergeCell ref="A1:C1"/>
    <mergeCell ref="A2:C2"/>
    <mergeCell ref="A4:C4"/>
    <mergeCell ref="A6:C6"/>
    <mergeCell ref="A5:C5"/>
    <mergeCell ref="A3:C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75390625" style="136" customWidth="1"/>
    <col min="2" max="2" width="49.875" style="61" customWidth="1"/>
    <col min="3" max="3" width="15.875" style="61" customWidth="1"/>
    <col min="4" max="4" width="23.625" style="136" customWidth="1"/>
    <col min="5" max="5" width="23.625" style="61" customWidth="1"/>
    <col min="6" max="6" width="12.125" style="61" customWidth="1"/>
    <col min="7" max="16384" width="9.125" style="61" customWidth="1"/>
  </cols>
  <sheetData>
    <row r="1" spans="1:5" s="188" customFormat="1" ht="15.75">
      <c r="A1" s="248" t="s">
        <v>1268</v>
      </c>
      <c r="B1" s="248"/>
      <c r="C1" s="248"/>
      <c r="D1" s="248"/>
      <c r="E1" s="248"/>
    </row>
    <row r="2" spans="1:5" s="188" customFormat="1" ht="15.75">
      <c r="A2" s="248" t="s">
        <v>1057</v>
      </c>
      <c r="B2" s="248"/>
      <c r="C2" s="248"/>
      <c r="D2" s="248"/>
      <c r="E2" s="248"/>
    </row>
    <row r="3" spans="1:5" s="188" customFormat="1" ht="15.75">
      <c r="A3" s="248" t="s">
        <v>1056</v>
      </c>
      <c r="B3" s="248"/>
      <c r="C3" s="248"/>
      <c r="D3" s="248"/>
      <c r="E3" s="248"/>
    </row>
    <row r="4" spans="1:5" s="188" customFormat="1" ht="15.75">
      <c r="A4" s="248" t="s">
        <v>1055</v>
      </c>
      <c r="B4" s="248"/>
      <c r="C4" s="248"/>
      <c r="D4" s="248"/>
      <c r="E4" s="248"/>
    </row>
    <row r="5" spans="1:5" s="188" customFormat="1" ht="15.75">
      <c r="A5" s="248" t="s">
        <v>1054</v>
      </c>
      <c r="B5" s="248"/>
      <c r="C5" s="248"/>
      <c r="D5" s="248"/>
      <c r="E5" s="248"/>
    </row>
    <row r="6" spans="1:5" s="188" customFormat="1" ht="15.75">
      <c r="A6" s="248" t="s">
        <v>1267</v>
      </c>
      <c r="B6" s="248"/>
      <c r="C6" s="248"/>
      <c r="D6" s="248"/>
      <c r="E6" s="248"/>
    </row>
    <row r="7" s="188" customFormat="1" ht="15.75"/>
    <row r="8" spans="1:6" ht="30" customHeight="1">
      <c r="A8" s="254" t="s">
        <v>734</v>
      </c>
      <c r="B8" s="254"/>
      <c r="C8" s="254"/>
      <c r="D8" s="254"/>
      <c r="E8" s="262"/>
      <c r="F8" s="189"/>
    </row>
    <row r="9" ht="18" customHeight="1">
      <c r="E9" s="203" t="s">
        <v>882</v>
      </c>
    </row>
    <row r="10" spans="1:5" ht="15.75">
      <c r="A10" s="265" t="s">
        <v>84</v>
      </c>
      <c r="B10" s="258" t="s">
        <v>1150</v>
      </c>
      <c r="C10" s="258" t="s">
        <v>814</v>
      </c>
      <c r="D10" s="260" t="s">
        <v>1276</v>
      </c>
      <c r="E10" s="261"/>
    </row>
    <row r="11" spans="1:5" ht="47.25">
      <c r="A11" s="266"/>
      <c r="B11" s="259"/>
      <c r="C11" s="259"/>
      <c r="D11" s="204" t="s">
        <v>1277</v>
      </c>
      <c r="E11" s="204" t="s">
        <v>1278</v>
      </c>
    </row>
    <row r="12" spans="1:5" ht="15.75">
      <c r="A12" s="56">
        <v>1</v>
      </c>
      <c r="B12" s="33" t="s">
        <v>1221</v>
      </c>
      <c r="C12" s="57">
        <f>D12+E12</f>
        <v>3381000</v>
      </c>
      <c r="D12" s="57">
        <v>3241000</v>
      </c>
      <c r="E12" s="57">
        <v>140000</v>
      </c>
    </row>
    <row r="13" spans="1:5" ht="15.75">
      <c r="A13" s="56">
        <v>2</v>
      </c>
      <c r="B13" s="33" t="s">
        <v>1225</v>
      </c>
      <c r="C13" s="57">
        <f aca="true" t="shared" si="0" ref="C13:C28">D13+E13</f>
        <v>2729000</v>
      </c>
      <c r="D13" s="57">
        <v>2642000</v>
      </c>
      <c r="E13" s="57">
        <v>87000</v>
      </c>
    </row>
    <row r="14" spans="1:5" ht="15.75">
      <c r="A14" s="56">
        <v>3</v>
      </c>
      <c r="B14" s="33" t="s">
        <v>1227</v>
      </c>
      <c r="C14" s="57">
        <f t="shared" si="0"/>
        <v>2790000</v>
      </c>
      <c r="D14" s="57">
        <v>2633000</v>
      </c>
      <c r="E14" s="57">
        <v>157000</v>
      </c>
    </row>
    <row r="15" spans="1:5" ht="15.75">
      <c r="A15" s="56">
        <v>4</v>
      </c>
      <c r="B15" s="33" t="s">
        <v>815</v>
      </c>
      <c r="C15" s="57">
        <f t="shared" si="0"/>
        <v>2684000</v>
      </c>
      <c r="D15" s="57">
        <v>2490000</v>
      </c>
      <c r="E15" s="57">
        <v>194000</v>
      </c>
    </row>
    <row r="16" spans="1:5" ht="15.75">
      <c r="A16" s="56">
        <v>5</v>
      </c>
      <c r="B16" s="33" t="s">
        <v>816</v>
      </c>
      <c r="C16" s="57">
        <f t="shared" si="0"/>
        <v>3411000</v>
      </c>
      <c r="D16" s="57">
        <v>3335000</v>
      </c>
      <c r="E16" s="57">
        <v>76000</v>
      </c>
    </row>
    <row r="17" spans="1:5" ht="15.75">
      <c r="A17" s="56">
        <v>6</v>
      </c>
      <c r="B17" s="33" t="s">
        <v>817</v>
      </c>
      <c r="C17" s="57">
        <f t="shared" si="0"/>
        <v>4087000</v>
      </c>
      <c r="D17" s="57">
        <v>3982000</v>
      </c>
      <c r="E17" s="57">
        <v>105000</v>
      </c>
    </row>
    <row r="18" spans="1:5" ht="15.75">
      <c r="A18" s="56">
        <v>7</v>
      </c>
      <c r="B18" s="33" t="s">
        <v>818</v>
      </c>
      <c r="C18" s="57">
        <f t="shared" si="0"/>
        <v>5008000</v>
      </c>
      <c r="D18" s="57">
        <v>4806000</v>
      </c>
      <c r="E18" s="57">
        <v>202000</v>
      </c>
    </row>
    <row r="19" spans="1:5" ht="15.75">
      <c r="A19" s="56">
        <v>8</v>
      </c>
      <c r="B19" s="33" t="s">
        <v>819</v>
      </c>
      <c r="C19" s="57">
        <f t="shared" si="0"/>
        <v>3582000</v>
      </c>
      <c r="D19" s="57">
        <v>3561000</v>
      </c>
      <c r="E19" s="57">
        <v>21000</v>
      </c>
    </row>
    <row r="20" spans="1:5" ht="15.75">
      <c r="A20" s="56">
        <v>9</v>
      </c>
      <c r="B20" s="33" t="s">
        <v>820</v>
      </c>
      <c r="C20" s="57">
        <f t="shared" si="0"/>
        <v>3771000</v>
      </c>
      <c r="D20" s="57">
        <v>3411000</v>
      </c>
      <c r="E20" s="57">
        <v>360000</v>
      </c>
    </row>
    <row r="21" spans="1:5" ht="15.75">
      <c r="A21" s="56">
        <v>10</v>
      </c>
      <c r="B21" s="33" t="s">
        <v>546</v>
      </c>
      <c r="C21" s="57">
        <f t="shared" si="0"/>
        <v>2154000</v>
      </c>
      <c r="D21" s="57">
        <v>2100000</v>
      </c>
      <c r="E21" s="57">
        <v>54000</v>
      </c>
    </row>
    <row r="22" spans="1:5" ht="15.75">
      <c r="A22" s="56">
        <v>11</v>
      </c>
      <c r="B22" s="33" t="s">
        <v>1229</v>
      </c>
      <c r="C22" s="57">
        <f t="shared" si="0"/>
        <v>2610000</v>
      </c>
      <c r="D22" s="57">
        <v>2536000</v>
      </c>
      <c r="E22" s="57">
        <v>74000</v>
      </c>
    </row>
    <row r="23" spans="1:5" ht="15.75">
      <c r="A23" s="56">
        <v>12</v>
      </c>
      <c r="B23" s="33" t="s">
        <v>821</v>
      </c>
      <c r="C23" s="57">
        <f t="shared" si="0"/>
        <v>2075000</v>
      </c>
      <c r="D23" s="57">
        <v>1693000</v>
      </c>
      <c r="E23" s="57">
        <v>382000</v>
      </c>
    </row>
    <row r="24" spans="1:5" ht="15.75">
      <c r="A24" s="56">
        <v>13</v>
      </c>
      <c r="B24" s="33" t="s">
        <v>1230</v>
      </c>
      <c r="C24" s="57">
        <f t="shared" si="0"/>
        <v>2631000</v>
      </c>
      <c r="D24" s="57">
        <v>2411000</v>
      </c>
      <c r="E24" s="57">
        <v>220000</v>
      </c>
    </row>
    <row r="25" spans="1:5" ht="15.75">
      <c r="A25" s="56">
        <v>14</v>
      </c>
      <c r="B25" s="33" t="s">
        <v>822</v>
      </c>
      <c r="C25" s="57">
        <f t="shared" si="0"/>
        <v>3515000</v>
      </c>
      <c r="D25" s="57">
        <v>3377000</v>
      </c>
      <c r="E25" s="57">
        <v>138000</v>
      </c>
    </row>
    <row r="26" spans="1:5" ht="15.75">
      <c r="A26" s="56">
        <v>15</v>
      </c>
      <c r="B26" s="33" t="s">
        <v>0</v>
      </c>
      <c r="C26" s="57">
        <f t="shared" si="0"/>
        <v>2588000</v>
      </c>
      <c r="D26" s="57">
        <v>2458000</v>
      </c>
      <c r="E26" s="57">
        <v>130000</v>
      </c>
    </row>
    <row r="27" spans="1:5" ht="15.75">
      <c r="A27" s="56">
        <v>16</v>
      </c>
      <c r="B27" s="33" t="s">
        <v>1</v>
      </c>
      <c r="C27" s="57">
        <f t="shared" si="0"/>
        <v>2250000</v>
      </c>
      <c r="D27" s="57">
        <v>2250000</v>
      </c>
      <c r="E27" s="57">
        <v>0</v>
      </c>
    </row>
    <row r="28" spans="1:5" ht="15.75">
      <c r="A28" s="56">
        <v>17</v>
      </c>
      <c r="B28" s="33" t="s">
        <v>741</v>
      </c>
      <c r="C28" s="57">
        <f t="shared" si="0"/>
        <v>6855000</v>
      </c>
      <c r="D28" s="57">
        <v>0</v>
      </c>
      <c r="E28" s="57">
        <v>6855000</v>
      </c>
    </row>
    <row r="29" spans="1:5" ht="15.75">
      <c r="A29" s="56"/>
      <c r="B29" s="205" t="s">
        <v>560</v>
      </c>
      <c r="C29" s="206">
        <f>C27+C26+C25+C24+C23+C22+C21+C20+C19+C18+C17+C16+C15+C14+C13+C12+C28</f>
        <v>56121000</v>
      </c>
      <c r="D29" s="206">
        <f>D27+D26+D25+D24+D23+D22+D21+D20+D19+D18+D17+D16+D15+D14+D13+D12+D28</f>
        <v>46926000</v>
      </c>
      <c r="E29" s="206">
        <f>E27+E26+E25+E24+E23+E22+E21+E20+E19+E18+E17+E16+E15+E14+E13+E12+E28</f>
        <v>9195000</v>
      </c>
    </row>
    <row r="30" ht="19.5" customHeight="1"/>
    <row r="31" spans="1:7" ht="18.75">
      <c r="A31" s="263" t="s">
        <v>356</v>
      </c>
      <c r="B31" s="264"/>
      <c r="C31" s="202"/>
      <c r="D31" s="201" t="s">
        <v>1203</v>
      </c>
      <c r="E31" s="201"/>
      <c r="G31" s="179"/>
    </row>
  </sheetData>
  <sheetProtection/>
  <mergeCells count="12">
    <mergeCell ref="A10:A11"/>
    <mergeCell ref="B10:B11"/>
    <mergeCell ref="C10:C11"/>
    <mergeCell ref="D10:E10"/>
    <mergeCell ref="A8:E8"/>
    <mergeCell ref="A31:B31"/>
    <mergeCell ref="A1:E1"/>
    <mergeCell ref="A2:E2"/>
    <mergeCell ref="A3:E3"/>
    <mergeCell ref="A4:E4"/>
    <mergeCell ref="A5:E5"/>
    <mergeCell ref="A6:E6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25390625" style="200" customWidth="1"/>
    <col min="2" max="2" width="85.875" style="200" customWidth="1"/>
    <col min="3" max="3" width="24.375" style="200" customWidth="1"/>
    <col min="4" max="16384" width="9.125" style="200" customWidth="1"/>
  </cols>
  <sheetData>
    <row r="1" spans="1:3" ht="15.75">
      <c r="A1" s="270" t="s">
        <v>1271</v>
      </c>
      <c r="B1" s="270"/>
      <c r="C1" s="270"/>
    </row>
    <row r="2" spans="1:3" ht="15.75">
      <c r="A2" s="270" t="s">
        <v>1272</v>
      </c>
      <c r="B2" s="270"/>
      <c r="C2" s="270"/>
    </row>
    <row r="3" spans="1:3" ht="15.75">
      <c r="A3" s="270" t="s">
        <v>1273</v>
      </c>
      <c r="B3" s="270"/>
      <c r="C3" s="270"/>
    </row>
    <row r="4" spans="1:3" ht="15.75">
      <c r="A4" s="270" t="s">
        <v>1274</v>
      </c>
      <c r="B4" s="270"/>
      <c r="C4" s="270"/>
    </row>
    <row r="5" spans="1:3" ht="15.75">
      <c r="A5" s="270" t="s">
        <v>1270</v>
      </c>
      <c r="B5" s="270"/>
      <c r="C5" s="270"/>
    </row>
    <row r="6" spans="1:3" ht="15.75">
      <c r="A6" s="270" t="s">
        <v>1269</v>
      </c>
      <c r="B6" s="270"/>
      <c r="C6" s="270"/>
    </row>
    <row r="7" spans="1:3" ht="15.75">
      <c r="A7" s="190"/>
      <c r="B7" s="21"/>
      <c r="C7" s="21"/>
    </row>
    <row r="8" spans="1:3" ht="38.25" customHeight="1">
      <c r="A8" s="267" t="s">
        <v>1266</v>
      </c>
      <c r="B8" s="267"/>
      <c r="C8" s="267"/>
    </row>
    <row r="9" spans="1:3" ht="15.75">
      <c r="A9" s="190"/>
      <c r="B9" s="21"/>
      <c r="C9" s="21"/>
    </row>
    <row r="10" spans="1:3" ht="31.5">
      <c r="A10" s="191" t="s">
        <v>84</v>
      </c>
      <c r="B10" s="191" t="s">
        <v>1150</v>
      </c>
      <c r="C10" s="191" t="s">
        <v>1264</v>
      </c>
    </row>
    <row r="11" spans="1:3" ht="15.75">
      <c r="A11" s="192">
        <v>1</v>
      </c>
      <c r="B11" s="193" t="s">
        <v>1221</v>
      </c>
      <c r="C11" s="194">
        <v>61944</v>
      </c>
    </row>
    <row r="12" spans="1:3" ht="15.75">
      <c r="A12" s="195">
        <v>2</v>
      </c>
      <c r="B12" s="23" t="s">
        <v>1225</v>
      </c>
      <c r="C12" s="194">
        <v>61944</v>
      </c>
    </row>
    <row r="13" spans="1:3" ht="15.75">
      <c r="A13" s="192">
        <v>3</v>
      </c>
      <c r="B13" s="193" t="s">
        <v>1227</v>
      </c>
      <c r="C13" s="194">
        <v>61944</v>
      </c>
    </row>
    <row r="14" spans="1:3" ht="15.75">
      <c r="A14" s="192">
        <v>4</v>
      </c>
      <c r="B14" s="193" t="s">
        <v>815</v>
      </c>
      <c r="C14" s="194">
        <v>61944</v>
      </c>
    </row>
    <row r="15" spans="1:3" ht="15.75">
      <c r="A15" s="192">
        <v>5</v>
      </c>
      <c r="B15" s="193" t="s">
        <v>816</v>
      </c>
      <c r="C15" s="194">
        <v>61944</v>
      </c>
    </row>
    <row r="16" spans="1:3" ht="15.75">
      <c r="A16" s="192">
        <v>6</v>
      </c>
      <c r="B16" s="193" t="s">
        <v>817</v>
      </c>
      <c r="C16" s="194">
        <v>61944</v>
      </c>
    </row>
    <row r="17" spans="1:3" ht="15.75">
      <c r="A17" s="192">
        <v>7</v>
      </c>
      <c r="B17" s="193" t="s">
        <v>818</v>
      </c>
      <c r="C17" s="194">
        <v>154868</v>
      </c>
    </row>
    <row r="18" spans="1:3" ht="15.75">
      <c r="A18" s="192">
        <v>8</v>
      </c>
      <c r="B18" s="193" t="s">
        <v>819</v>
      </c>
      <c r="C18" s="194">
        <v>61944</v>
      </c>
    </row>
    <row r="19" spans="1:3" ht="15.75">
      <c r="A19" s="192">
        <v>9</v>
      </c>
      <c r="B19" s="193" t="s">
        <v>820</v>
      </c>
      <c r="C19" s="194">
        <v>61944</v>
      </c>
    </row>
    <row r="20" spans="1:3" ht="15.75">
      <c r="A20" s="192">
        <v>10</v>
      </c>
      <c r="B20" s="193" t="s">
        <v>546</v>
      </c>
      <c r="C20" s="194">
        <v>154868</v>
      </c>
    </row>
    <row r="21" spans="1:3" ht="15.75">
      <c r="A21" s="192">
        <v>11</v>
      </c>
      <c r="B21" s="193" t="s">
        <v>1229</v>
      </c>
      <c r="C21" s="194">
        <v>61944</v>
      </c>
    </row>
    <row r="22" spans="1:3" ht="15.75">
      <c r="A22" s="192">
        <v>12</v>
      </c>
      <c r="B22" s="193" t="s">
        <v>821</v>
      </c>
      <c r="C22" s="194">
        <v>61944</v>
      </c>
    </row>
    <row r="23" spans="1:3" ht="15.75">
      <c r="A23" s="192">
        <v>13</v>
      </c>
      <c r="B23" s="193" t="s">
        <v>1230</v>
      </c>
      <c r="C23" s="194">
        <v>154868</v>
      </c>
    </row>
    <row r="24" spans="1:3" ht="15.75">
      <c r="A24" s="192">
        <v>14</v>
      </c>
      <c r="B24" s="196" t="s">
        <v>822</v>
      </c>
      <c r="C24" s="194">
        <v>154868</v>
      </c>
    </row>
    <row r="25" spans="1:3" ht="15.75">
      <c r="A25" s="192">
        <v>15</v>
      </c>
      <c r="B25" s="196" t="s">
        <v>0</v>
      </c>
      <c r="C25" s="194">
        <v>61944</v>
      </c>
    </row>
    <row r="26" spans="1:3" ht="15.75">
      <c r="A26" s="192">
        <v>16</v>
      </c>
      <c r="B26" s="196" t="s">
        <v>1</v>
      </c>
      <c r="C26" s="194">
        <v>61944</v>
      </c>
    </row>
    <row r="27" spans="1:3" ht="15.75">
      <c r="A27" s="192"/>
      <c r="B27" s="197" t="s">
        <v>560</v>
      </c>
      <c r="C27" s="198">
        <f>C26+C25+C24+C23+C22+C21+C20+C19+C18+C17+C16+C15+C14+C13+C12+C11</f>
        <v>1362800</v>
      </c>
    </row>
    <row r="28" spans="1:3" ht="15.75">
      <c r="A28" s="190"/>
      <c r="B28" s="21"/>
      <c r="C28" s="21"/>
    </row>
    <row r="29" spans="1:3" ht="15.75">
      <c r="A29" s="190"/>
      <c r="B29" s="21"/>
      <c r="C29" s="21"/>
    </row>
    <row r="30" spans="1:3" ht="18.75">
      <c r="A30" s="268" t="s">
        <v>1265</v>
      </c>
      <c r="B30" s="269"/>
      <c r="C30" s="269"/>
    </row>
  </sheetData>
  <sheetProtection/>
  <mergeCells count="8">
    <mergeCell ref="A8:C8"/>
    <mergeCell ref="A30:C30"/>
    <mergeCell ref="A1:C1"/>
    <mergeCell ref="A2:C2"/>
    <mergeCell ref="A3:C3"/>
    <mergeCell ref="A4:C4"/>
    <mergeCell ref="A5:C5"/>
    <mergeCell ref="A6:C6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5.75390625" style="208" customWidth="1"/>
    <col min="2" max="2" width="34.375" style="209" customWidth="1"/>
    <col min="3" max="3" width="14.375" style="209" customWidth="1"/>
    <col min="4" max="4" width="13.875" style="209" customWidth="1"/>
    <col min="5" max="5" width="13.625" style="209" customWidth="1"/>
    <col min="6" max="6" width="11.625" style="209" customWidth="1"/>
    <col min="7" max="7" width="12.875" style="209" customWidth="1"/>
    <col min="8" max="8" width="12.00390625" style="209" customWidth="1"/>
    <col min="9" max="16384" width="9.125" style="209" customWidth="1"/>
  </cols>
  <sheetData>
    <row r="1" spans="1:8" s="221" customFormat="1" ht="15.75">
      <c r="A1" s="274" t="s">
        <v>1302</v>
      </c>
      <c r="B1" s="274"/>
      <c r="C1" s="274"/>
      <c r="D1" s="274"/>
      <c r="E1" s="274"/>
      <c r="F1" s="274"/>
      <c r="G1" s="274"/>
      <c r="H1" s="274"/>
    </row>
    <row r="2" spans="1:8" s="221" customFormat="1" ht="15.75">
      <c r="A2" s="274" t="s">
        <v>1281</v>
      </c>
      <c r="B2" s="274"/>
      <c r="C2" s="274"/>
      <c r="D2" s="274"/>
      <c r="E2" s="274"/>
      <c r="F2" s="274"/>
      <c r="G2" s="274"/>
      <c r="H2" s="274"/>
    </row>
    <row r="3" spans="1:8" s="221" customFormat="1" ht="15.75">
      <c r="A3" s="274" t="s">
        <v>1282</v>
      </c>
      <c r="B3" s="274"/>
      <c r="C3" s="274"/>
      <c r="D3" s="274"/>
      <c r="E3" s="274"/>
      <c r="F3" s="274"/>
      <c r="G3" s="274"/>
      <c r="H3" s="274"/>
    </row>
    <row r="4" spans="1:8" s="221" customFormat="1" ht="15.75">
      <c r="A4" s="274" t="s">
        <v>1283</v>
      </c>
      <c r="B4" s="274"/>
      <c r="C4" s="274"/>
      <c r="D4" s="274"/>
      <c r="E4" s="274"/>
      <c r="F4" s="274"/>
      <c r="G4" s="274"/>
      <c r="H4" s="274"/>
    </row>
    <row r="5" spans="1:5" s="221" customFormat="1" ht="15.75">
      <c r="A5" s="224"/>
      <c r="E5" s="225"/>
    </row>
    <row r="6" spans="1:8" ht="57.75" customHeight="1">
      <c r="A6" s="273" t="s">
        <v>1279</v>
      </c>
      <c r="B6" s="273"/>
      <c r="C6" s="273"/>
      <c r="D6" s="273"/>
      <c r="E6" s="273"/>
      <c r="F6" s="273"/>
      <c r="G6" s="273"/>
      <c r="H6" s="273"/>
    </row>
    <row r="7" spans="1:8" ht="51">
      <c r="A7" s="275" t="s">
        <v>84</v>
      </c>
      <c r="B7" s="275" t="s">
        <v>1280</v>
      </c>
      <c r="C7" s="275" t="s">
        <v>884</v>
      </c>
      <c r="D7" s="222" t="s">
        <v>885</v>
      </c>
      <c r="E7" s="277" t="s">
        <v>1306</v>
      </c>
      <c r="F7" s="278"/>
      <c r="G7" s="279"/>
      <c r="H7" s="222" t="s">
        <v>1284</v>
      </c>
    </row>
    <row r="8" spans="1:8" ht="80.25" customHeight="1">
      <c r="A8" s="276"/>
      <c r="B8" s="276"/>
      <c r="C8" s="276"/>
      <c r="D8" s="223" t="s">
        <v>886</v>
      </c>
      <c r="E8" s="223" t="s">
        <v>742</v>
      </c>
      <c r="F8" s="223" t="s">
        <v>886</v>
      </c>
      <c r="G8" s="223" t="s">
        <v>891</v>
      </c>
      <c r="H8" s="223" t="s">
        <v>886</v>
      </c>
    </row>
    <row r="9" spans="1:8" ht="12" customHeight="1">
      <c r="A9" s="216">
        <v>1</v>
      </c>
      <c r="B9" s="215" t="s">
        <v>741</v>
      </c>
      <c r="C9" s="217">
        <f>SUM(D9:H9)</f>
        <v>53759185</v>
      </c>
      <c r="D9" s="217">
        <v>11656534.78</v>
      </c>
      <c r="E9" s="217">
        <v>13853000</v>
      </c>
      <c r="F9" s="217">
        <v>8974500.22</v>
      </c>
      <c r="G9" s="217">
        <v>5978350</v>
      </c>
      <c r="H9" s="217">
        <v>13296800</v>
      </c>
    </row>
    <row r="10" spans="1:8" s="210" customFormat="1" ht="12.75">
      <c r="A10" s="218"/>
      <c r="B10" s="219" t="s">
        <v>560</v>
      </c>
      <c r="C10" s="220">
        <f>SUM(D10:H10)</f>
        <v>53759185</v>
      </c>
      <c r="D10" s="220">
        <f>D9</f>
        <v>11656534.78</v>
      </c>
      <c r="E10" s="220">
        <f>E9</f>
        <v>13853000</v>
      </c>
      <c r="F10" s="220">
        <f>F9</f>
        <v>8974500.22</v>
      </c>
      <c r="G10" s="220">
        <f>G9</f>
        <v>5978350</v>
      </c>
      <c r="H10" s="220">
        <f>H9</f>
        <v>13296800</v>
      </c>
    </row>
    <row r="11" spans="1:8" s="210" customFormat="1" ht="12.75">
      <c r="A11" s="226"/>
      <c r="B11" s="227"/>
      <c r="C11" s="228"/>
      <c r="D11" s="228"/>
      <c r="E11" s="228"/>
      <c r="F11" s="228"/>
      <c r="G11" s="228"/>
      <c r="H11" s="228"/>
    </row>
    <row r="12" spans="1:8" ht="11.25">
      <c r="A12" s="211"/>
      <c r="B12" s="212"/>
      <c r="C12" s="213"/>
      <c r="D12" s="213"/>
      <c r="E12" s="213"/>
      <c r="F12" s="213"/>
      <c r="G12" s="213"/>
      <c r="H12" s="213"/>
    </row>
    <row r="13" spans="1:6" s="221" customFormat="1" ht="15.75">
      <c r="A13" s="271" t="s">
        <v>356</v>
      </c>
      <c r="B13" s="272"/>
      <c r="F13" s="221" t="s">
        <v>1203</v>
      </c>
    </row>
    <row r="14" ht="11.25">
      <c r="A14" s="214"/>
    </row>
  </sheetData>
  <sheetProtection/>
  <mergeCells count="10">
    <mergeCell ref="A1:H1"/>
    <mergeCell ref="A13:B13"/>
    <mergeCell ref="A6:H6"/>
    <mergeCell ref="A4:H4"/>
    <mergeCell ref="A3:H3"/>
    <mergeCell ref="A2:H2"/>
    <mergeCell ref="A7:A8"/>
    <mergeCell ref="B7:B8"/>
    <mergeCell ref="C7:C8"/>
    <mergeCell ref="E7:G7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2014-04-25T09:49:39Z</cp:lastPrinted>
  <dcterms:created xsi:type="dcterms:W3CDTF">2003-10-27T11:59:24Z</dcterms:created>
  <dcterms:modified xsi:type="dcterms:W3CDTF">2014-04-29T14:40:07Z</dcterms:modified>
  <cp:category/>
  <cp:version/>
  <cp:contentType/>
  <cp:contentStatus/>
</cp:coreProperties>
</file>