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C5" i="3" l="1"/>
  <c r="C20" i="3" s="1"/>
  <c r="D66" i="3" l="1"/>
  <c r="D48" i="3" l="1"/>
  <c r="D49" i="3"/>
  <c r="D45" i="3"/>
  <c r="C44" i="3"/>
  <c r="B44" i="3"/>
  <c r="D44" i="3" s="1"/>
  <c r="B20" i="3"/>
  <c r="D18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8" i="3"/>
  <c r="D37" i="3"/>
  <c r="D36" i="3"/>
  <c r="D35" i="3"/>
  <c r="D43" i="3"/>
  <c r="D42" i="3"/>
  <c r="D41" i="3"/>
  <c r="D40" i="3"/>
  <c r="D52" i="3"/>
  <c r="D51" i="3"/>
  <c r="D47" i="3"/>
  <c r="D54" i="3"/>
  <c r="D58" i="3"/>
  <c r="D57" i="3"/>
  <c r="D56" i="3"/>
  <c r="D63" i="3"/>
  <c r="D62" i="3"/>
  <c r="D60" i="3"/>
  <c r="B5" i="3"/>
  <c r="C46" i="3"/>
  <c r="B46" i="3"/>
  <c r="C33" i="3"/>
  <c r="B33" i="3"/>
  <c r="D33" i="3" l="1"/>
  <c r="D46" i="3"/>
  <c r="D5" i="3"/>
  <c r="C64" i="3"/>
  <c r="B64" i="3"/>
  <c r="D65" i="3"/>
  <c r="B39" i="3"/>
  <c r="C29" i="3"/>
  <c r="B29" i="3"/>
  <c r="C61" i="3"/>
  <c r="B61" i="3"/>
  <c r="D61" i="3" s="1"/>
  <c r="C59" i="3"/>
  <c r="B59" i="3"/>
  <c r="C55" i="3"/>
  <c r="B55" i="3"/>
  <c r="C53" i="3"/>
  <c r="B53" i="3"/>
  <c r="C39" i="3"/>
  <c r="C31" i="3"/>
  <c r="B31" i="3"/>
  <c r="C23" i="3"/>
  <c r="B23" i="3"/>
  <c r="D31" i="3" l="1"/>
  <c r="B67" i="3"/>
  <c r="B68" i="3" s="1"/>
  <c r="C67" i="3"/>
  <c r="C68" i="3" s="1"/>
  <c r="D29" i="3"/>
  <c r="D59" i="3"/>
  <c r="D39" i="3"/>
  <c r="D64" i="3"/>
  <c r="D55" i="3"/>
  <c r="D53" i="3"/>
  <c r="D23" i="3"/>
  <c r="D20" i="3"/>
  <c r="D67" i="3" l="1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<sst xmlns="http://schemas.openxmlformats.org/spreadsheetml/2006/main" count="70" uniqueCount="70">
  <si>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</si>
  <si>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</si>
  <si>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</si>
  <si>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</si>
  <si>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</si>
  <si>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</si>
  <si>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</si>
  <si>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</si>
  <si>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</si>
  <si>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</si>
  <si>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</si>
  <si>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</si>
  <si>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</si>
  <si>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</si>
  <si>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</si>
  <si>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</si>
  <si>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</si>
  <si>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</si>
  <si>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</si>
  <si>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</si>
  <si>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</si>
  <si>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</si>
  <si>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</si>
  <si>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</si>
  <si>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</si>
  <si>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</si>
  <si>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</si>
  <si>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</si>
  <si>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</si>
  <si>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</si>
  <si>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</si>
  <si>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</si>
  <si>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</si>
  <si>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</si>
  <si>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</si>
  <si>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</si>
  <si>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</si>
  <si>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</si>
  <si>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</si>
  <si>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</si>
  <si>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</si>
  <si>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</si>
  <si>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</si>
  <si>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</si>
  <si>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</si>
  <si>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</si>
  <si>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</si>
  <si>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</si>
  <si>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</si>
  <si>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</si>
  <si>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</si>
  <si>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</si>
  <si>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</si>
  <si>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</si>
  <si>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</si>
  <si>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</si>
  <si>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</si>
  <si>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</si>
  <si>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</si>
  <si>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</si>
  <si>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</si>
  <si>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</si>
  <si>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</si>
  <si>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</si>
  <si>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</si>
  <si>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</si>
  <si>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за текущий период 2019 года</t>
  </si>
  <si>
    <t>Охрана окружающей среды</t>
  </si>
  <si>
    <t>Другие вопросы в области охраны окружающей среды</t>
  </si>
  <si>
    <t>Отчет об исполнении  бюджета муниципального  района Мелеузовский район Республики Башкортостан за январь-август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</si>
</sst>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 shrinkToFit="1"/>
    </xf>
    <xf numFmtId="0" fontId="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2" fillId="2" borderId="0" xfId="0" applyFont="1" applyFill="1"/>
    <xf numFmtId="164" fontId="4" fillId="2" borderId="1" xfId="0" applyNumberFormat="1" applyFont="1" applyFill="1" applyBorder="1"/>
    <xf numFmtId="2" fontId="4" fillId="2" borderId="1" xfId="0" applyNumberFormat="1" applyFont="1" applyFill="1" applyBorder="1"/>
    <xf numFmtId="49" fontId="3" fillId="2" borderId="1" xfId="0" applyNumberFormat="1" applyFont="1" applyFill="1" applyBorder="1" applyAlignment="1">
      <alignment wrapText="1" shrinkToFit="1"/>
    </xf>
    <xf numFmtId="164" fontId="3" fillId="2" borderId="1" xfId="0" applyNumberFormat="1" applyFont="1" applyFill="1" applyBorder="1"/>
    <xf numFmtId="164" fontId="4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 shrinkToFit="1"/>
    </xf>
    <xf numFmtId="16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0" fontId="7" fillId="2" borderId="0" xfId="0" applyFont="1" applyFill="1"/>
    <xf numFmtId="164" fontId="2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/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zoomScaleNormal="100" workbookViewId="0">
      <selection activeCell="C14" sqref="C14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2" t="s">
        <v>69</v>
      </c>
      <c r="B1" s="22"/>
      <c r="C1" s="22"/>
      <c r="D1" s="22"/>
    </row>
    <row r="2" spans="1:4" x14ac:dyDescent="0.25">
      <c r="D2" s="3" t="s">
        <v>28</v>
      </c>
    </row>
    <row r="3" spans="1:4" ht="57" x14ac:dyDescent="0.25">
      <c r="A3" s="4" t="s">
        <v>0</v>
      </c>
      <c r="B3" s="5" t="s">
        <v>65</v>
      </c>
      <c r="C3" s="5" t="s">
        <v>66</v>
      </c>
      <c r="D3" s="5" t="s">
        <v>1</v>
      </c>
    </row>
    <row r="4" spans="1:4" s="9" customFormat="1" ht="15.75" x14ac:dyDescent="0.25">
      <c r="A4" s="6" t="s">
        <v>2</v>
      </c>
      <c r="B4" s="7"/>
      <c r="C4" s="7"/>
      <c r="D4" s="8"/>
    </row>
    <row r="5" spans="1:4" s="9" customFormat="1" ht="15.75" x14ac:dyDescent="0.25">
      <c r="A5" s="6" t="s">
        <v>3</v>
      </c>
      <c r="B5" s="10">
        <f>SUM(B6:B18)</f>
        <v>562056</v>
      </c>
      <c r="C5" s="10">
        <f>SUM(C6:C18)</f>
        <v>453969.28618000011</v>
      </c>
      <c r="D5" s="11">
        <f>C5/B5*100</f>
        <v>80.769404860013978</v>
      </c>
    </row>
    <row r="6" spans="1:4" ht="15.75" x14ac:dyDescent="0.25">
      <c r="A6" s="12" t="s">
        <v>4</v>
      </c>
      <c r="B6" s="13">
        <v>328840</v>
      </c>
      <c r="C6" s="13">
        <v>234958.80957000001</v>
      </c>
      <c r="D6" s="8">
        <f t="shared" ref="D6:D19" si="0">C6/B6*100</f>
        <v>71.450799650285859</v>
      </c>
    </row>
    <row r="7" spans="1:4" ht="31.5" x14ac:dyDescent="0.25">
      <c r="A7" s="12" t="s">
        <v>62</v>
      </c>
      <c r="B7" s="13">
        <v>20814</v>
      </c>
      <c r="C7" s="13">
        <v>17033.814859999999</v>
      </c>
      <c r="D7" s="8">
        <f t="shared" si="0"/>
        <v>81.838257230710084</v>
      </c>
    </row>
    <row r="8" spans="1:4" ht="15.75" x14ac:dyDescent="0.25">
      <c r="A8" s="12" t="s">
        <v>5</v>
      </c>
      <c r="B8" s="13">
        <v>119336</v>
      </c>
      <c r="C8" s="13">
        <v>109759.93955</v>
      </c>
      <c r="D8" s="8">
        <f t="shared" si="0"/>
        <v>91.975547655359662</v>
      </c>
    </row>
    <row r="9" spans="1:4" ht="15.75" x14ac:dyDescent="0.25">
      <c r="A9" s="12" t="s">
        <v>6</v>
      </c>
      <c r="B9" s="13">
        <v>9800</v>
      </c>
      <c r="C9" s="13">
        <v>8982.0123700000004</v>
      </c>
      <c r="D9" s="8"/>
    </row>
    <row r="10" spans="1:4" ht="15.75" x14ac:dyDescent="0.25">
      <c r="A10" s="12" t="s">
        <v>29</v>
      </c>
      <c r="B10" s="13">
        <v>1460</v>
      </c>
      <c r="C10" s="13">
        <v>905.87800000000004</v>
      </c>
      <c r="D10" s="8">
        <f t="shared" si="0"/>
        <v>62.046438356164387</v>
      </c>
    </row>
    <row r="11" spans="1:4" ht="15.75" x14ac:dyDescent="0.25">
      <c r="A11" s="12" t="s">
        <v>7</v>
      </c>
      <c r="B11" s="13">
        <v>9920</v>
      </c>
      <c r="C11" s="13">
        <v>7439.02</v>
      </c>
      <c r="D11" s="8">
        <f t="shared" si="0"/>
        <v>74.99012096774193</v>
      </c>
    </row>
    <row r="12" spans="1:4" ht="31.5" x14ac:dyDescent="0.25">
      <c r="A12" s="12" t="s">
        <v>8</v>
      </c>
      <c r="B12" s="13">
        <v>0</v>
      </c>
      <c r="C12" s="13">
        <v>0</v>
      </c>
      <c r="D12" s="8"/>
    </row>
    <row r="13" spans="1:4" ht="31.5" x14ac:dyDescent="0.25">
      <c r="A13" s="12" t="s">
        <v>9</v>
      </c>
      <c r="B13" s="13">
        <v>53415</v>
      </c>
      <c r="C13" s="13">
        <v>49833.387020000002</v>
      </c>
      <c r="D13" s="8">
        <f t="shared" si="0"/>
        <v>93.294743087147808</v>
      </c>
    </row>
    <row r="14" spans="1:4" ht="15.75" x14ac:dyDescent="0.25">
      <c r="A14" s="12" t="s">
        <v>10</v>
      </c>
      <c r="B14" s="13">
        <v>2764</v>
      </c>
      <c r="C14" s="13">
        <v>1336.1145200000001</v>
      </c>
      <c r="D14" s="8">
        <f t="shared" si="0"/>
        <v>48.339888567293784</v>
      </c>
    </row>
    <row r="15" spans="1:4" ht="15.75" x14ac:dyDescent="0.25">
      <c r="A15" s="12" t="s">
        <v>30</v>
      </c>
      <c r="B15" s="13">
        <v>500</v>
      </c>
      <c r="C15" s="13">
        <v>422.07398999999998</v>
      </c>
      <c r="D15" s="8">
        <f t="shared" si="0"/>
        <v>84.41479799999999</v>
      </c>
    </row>
    <row r="16" spans="1:4" ht="15.75" x14ac:dyDescent="0.25">
      <c r="A16" s="12" t="s">
        <v>11</v>
      </c>
      <c r="B16" s="13">
        <v>9140</v>
      </c>
      <c r="C16" s="13">
        <v>16244.78989</v>
      </c>
      <c r="D16" s="8">
        <f t="shared" si="0"/>
        <v>177.73293096280088</v>
      </c>
    </row>
    <row r="17" spans="1:4" ht="15.75" x14ac:dyDescent="0.25">
      <c r="A17" s="12" t="s">
        <v>12</v>
      </c>
      <c r="B17" s="13">
        <v>4366</v>
      </c>
      <c r="C17" s="13">
        <v>5293.1815900000001</v>
      </c>
      <c r="D17" s="8">
        <f t="shared" si="0"/>
        <v>121.23640838295924</v>
      </c>
    </row>
    <row r="18" spans="1:4" ht="15.75" x14ac:dyDescent="0.25">
      <c r="A18" s="12" t="s">
        <v>13</v>
      </c>
      <c r="B18" s="13">
        <v>1701</v>
      </c>
      <c r="C18" s="13">
        <v>1760.2648200000001</v>
      </c>
      <c r="D18" s="8">
        <f t="shared" si="0"/>
        <v>103.48411640211641</v>
      </c>
    </row>
    <row r="19" spans="1:4" s="9" customFormat="1" ht="15.75" x14ac:dyDescent="0.25">
      <c r="A19" s="6" t="s">
        <v>14</v>
      </c>
      <c r="B19" s="13">
        <v>1278669.14677</v>
      </c>
      <c r="C19" s="13">
        <v>939916.97435000003</v>
      </c>
      <c r="D19" s="8">
        <f t="shared" si="0"/>
        <v>73.507441445997998</v>
      </c>
    </row>
    <row r="20" spans="1:4" s="9" customFormat="1" ht="15.75" x14ac:dyDescent="0.25">
      <c r="A20" s="6" t="s">
        <v>15</v>
      </c>
      <c r="B20" s="14">
        <f>B19+B5</f>
        <v>1840725.14677</v>
      </c>
      <c r="C20" s="14">
        <f>C19+C5</f>
        <v>1393886.2605300001</v>
      </c>
      <c r="D20" s="11">
        <f>C20/B20*100</f>
        <v>75.724844796949327</v>
      </c>
    </row>
    <row r="21" spans="1:4" s="18" customFormat="1" ht="15.75" x14ac:dyDescent="0.25">
      <c r="A21" s="15"/>
      <c r="B21" s="16"/>
      <c r="C21" s="16"/>
      <c r="D21" s="17"/>
    </row>
    <row r="22" spans="1:4" s="9" customFormat="1" ht="15.75" x14ac:dyDescent="0.25">
      <c r="A22" s="6" t="s">
        <v>16</v>
      </c>
      <c r="B22" s="19"/>
      <c r="C22" s="19"/>
      <c r="D22" s="8"/>
    </row>
    <row r="23" spans="1:4" s="9" customFormat="1" ht="15.75" x14ac:dyDescent="0.25">
      <c r="A23" s="6" t="s">
        <v>17</v>
      </c>
      <c r="B23" s="19">
        <f>B24+B25+B26+B27+B28</f>
        <v>136152.03</v>
      </c>
      <c r="C23" s="19">
        <f>C24+C25+C26+C27+C28</f>
        <v>80894.161059999999</v>
      </c>
      <c r="D23" s="11">
        <f>C23/B23*100</f>
        <v>59.414583139157017</v>
      </c>
    </row>
    <row r="24" spans="1:4" ht="47.25" x14ac:dyDescent="0.25">
      <c r="A24" s="12" t="s">
        <v>31</v>
      </c>
      <c r="B24" s="20">
        <v>4947</v>
      </c>
      <c r="C24" s="20">
        <v>2914.47453</v>
      </c>
      <c r="D24" s="8">
        <f t="shared" ref="D24:D66" si="1">C24/B24*100</f>
        <v>58.913978775015167</v>
      </c>
    </row>
    <row r="25" spans="1:4" ht="47.25" x14ac:dyDescent="0.25">
      <c r="A25" s="12" t="s">
        <v>32</v>
      </c>
      <c r="B25" s="20">
        <v>99256</v>
      </c>
      <c r="C25" s="20">
        <v>57233.517019999999</v>
      </c>
      <c r="D25" s="8">
        <f t="shared" si="1"/>
        <v>57.662526215039897</v>
      </c>
    </row>
    <row r="26" spans="1:4" ht="15.75" x14ac:dyDescent="0.25">
      <c r="A26" s="12" t="s">
        <v>33</v>
      </c>
      <c r="B26" s="20">
        <v>275</v>
      </c>
      <c r="C26" s="20">
        <v>275</v>
      </c>
      <c r="D26" s="8"/>
    </row>
    <row r="27" spans="1:4" ht="15.75" x14ac:dyDescent="0.25">
      <c r="A27" s="12" t="s">
        <v>34</v>
      </c>
      <c r="B27" s="20">
        <v>800</v>
      </c>
      <c r="C27" s="20"/>
      <c r="D27" s="8">
        <f t="shared" si="1"/>
        <v>0</v>
      </c>
    </row>
    <row r="28" spans="1:4" ht="15.75" x14ac:dyDescent="0.25">
      <c r="A28" s="12" t="s">
        <v>35</v>
      </c>
      <c r="B28" s="20">
        <v>30874.03</v>
      </c>
      <c r="C28" s="20">
        <v>20471.16951</v>
      </c>
      <c r="D28" s="8">
        <f t="shared" si="1"/>
        <v>66.30546614743848</v>
      </c>
    </row>
    <row r="29" spans="1:4" s="9" customFormat="1" ht="15.75" x14ac:dyDescent="0.25">
      <c r="A29" s="6" t="s">
        <v>18</v>
      </c>
      <c r="B29" s="19">
        <f>B30</f>
        <v>1853.5</v>
      </c>
      <c r="C29" s="19">
        <f>C30</f>
        <v>1390.125</v>
      </c>
      <c r="D29" s="8">
        <f t="shared" si="1"/>
        <v>75</v>
      </c>
    </row>
    <row r="30" spans="1:4" ht="15.75" x14ac:dyDescent="0.25">
      <c r="A30" s="12" t="s">
        <v>36</v>
      </c>
      <c r="B30" s="20">
        <v>1853.5</v>
      </c>
      <c r="C30" s="20">
        <v>1390.125</v>
      </c>
      <c r="D30" s="8">
        <f t="shared" si="1"/>
        <v>75</v>
      </c>
    </row>
    <row r="31" spans="1:4" s="9" customFormat="1" ht="15.75" x14ac:dyDescent="0.25">
      <c r="A31" s="6" t="s">
        <v>19</v>
      </c>
      <c r="B31" s="19">
        <f>B32</f>
        <v>3244</v>
      </c>
      <c r="C31" s="19">
        <f>C32</f>
        <v>2125.61798</v>
      </c>
      <c r="D31" s="11">
        <f>C31/B31*100</f>
        <v>65.52459864364981</v>
      </c>
    </row>
    <row r="32" spans="1:4" ht="31.5" x14ac:dyDescent="0.25">
      <c r="A32" s="12" t="s">
        <v>37</v>
      </c>
      <c r="B32" s="20">
        <v>3244</v>
      </c>
      <c r="C32" s="20">
        <v>2125.61798</v>
      </c>
      <c r="D32" s="8">
        <f t="shared" si="1"/>
        <v>65.52459864364981</v>
      </c>
    </row>
    <row r="33" spans="1:4" s="9" customFormat="1" ht="15.75" x14ac:dyDescent="0.25">
      <c r="A33" s="6" t="s">
        <v>20</v>
      </c>
      <c r="B33" s="19">
        <f>SUM(B34:B38)</f>
        <v>155821.06504000002</v>
      </c>
      <c r="C33" s="19">
        <f>SUM(C34:C38)</f>
        <v>61924.37225</v>
      </c>
      <c r="D33" s="11">
        <f>C33/B33*100</f>
        <v>39.740693746448031</v>
      </c>
    </row>
    <row r="34" spans="1:4" ht="15.75" x14ac:dyDescent="0.25">
      <c r="A34" s="12" t="s">
        <v>63</v>
      </c>
      <c r="B34" s="20"/>
      <c r="C34" s="20"/>
      <c r="D34" s="8"/>
    </row>
    <row r="35" spans="1:4" ht="15.75" x14ac:dyDescent="0.25">
      <c r="A35" s="12" t="s">
        <v>38</v>
      </c>
      <c r="B35" s="20">
        <v>11241.6</v>
      </c>
      <c r="C35" s="20">
        <v>3744.1074100000001</v>
      </c>
      <c r="D35" s="8">
        <f t="shared" si="1"/>
        <v>33.305823103472818</v>
      </c>
    </row>
    <row r="36" spans="1:4" ht="15.75" x14ac:dyDescent="0.25">
      <c r="A36" s="12" t="s">
        <v>39</v>
      </c>
      <c r="B36" s="20">
        <v>270</v>
      </c>
      <c r="C36" s="20">
        <v>270</v>
      </c>
      <c r="D36" s="8">
        <f t="shared" si="1"/>
        <v>100</v>
      </c>
    </row>
    <row r="37" spans="1:4" ht="15.75" x14ac:dyDescent="0.25">
      <c r="A37" s="12" t="s">
        <v>40</v>
      </c>
      <c r="B37" s="20">
        <v>114833.66504000001</v>
      </c>
      <c r="C37" s="20">
        <v>44797.78974</v>
      </c>
      <c r="D37" s="8">
        <f t="shared" si="1"/>
        <v>39.011024967630867</v>
      </c>
    </row>
    <row r="38" spans="1:4" ht="15.75" x14ac:dyDescent="0.25">
      <c r="A38" s="12" t="s">
        <v>41</v>
      </c>
      <c r="B38" s="20">
        <v>29475.8</v>
      </c>
      <c r="C38" s="20">
        <v>13112.4751</v>
      </c>
      <c r="D38" s="8">
        <f t="shared" si="1"/>
        <v>44.485561375772669</v>
      </c>
    </row>
    <row r="39" spans="1:4" s="9" customFormat="1" ht="15.75" x14ac:dyDescent="0.25">
      <c r="A39" s="6" t="s">
        <v>21</v>
      </c>
      <c r="B39" s="19">
        <f>B40+B41+B42+B43</f>
        <v>209782.02463999999</v>
      </c>
      <c r="C39" s="19">
        <f>C40+C41+C42+C43</f>
        <v>88468.930649999995</v>
      </c>
      <c r="D39" s="11">
        <f>C39/B39*100</f>
        <v>42.171835647891477</v>
      </c>
    </row>
    <row r="40" spans="1:4" ht="15.75" x14ac:dyDescent="0.25">
      <c r="A40" s="12" t="s">
        <v>42</v>
      </c>
      <c r="B40" s="20">
        <v>7311.665</v>
      </c>
      <c r="C40" s="20">
        <v>3897.9746</v>
      </c>
      <c r="D40" s="8">
        <f t="shared" si="1"/>
        <v>53.311723116417397</v>
      </c>
    </row>
    <row r="41" spans="1:4" ht="15.75" x14ac:dyDescent="0.25">
      <c r="A41" s="12" t="s">
        <v>43</v>
      </c>
      <c r="B41" s="20">
        <v>101096.79237</v>
      </c>
      <c r="C41" s="20">
        <v>18191.397099999998</v>
      </c>
      <c r="D41" s="8">
        <f t="shared" si="1"/>
        <v>17.994039843936939</v>
      </c>
    </row>
    <row r="42" spans="1:4" ht="15.75" x14ac:dyDescent="0.25">
      <c r="A42" s="12" t="s">
        <v>44</v>
      </c>
      <c r="B42" s="20">
        <v>95006.533200000005</v>
      </c>
      <c r="C42" s="20">
        <v>61770.524879999997</v>
      </c>
      <c r="D42" s="8">
        <f t="shared" si="1"/>
        <v>65.017133874326021</v>
      </c>
    </row>
    <row r="43" spans="1:4" ht="15.75" x14ac:dyDescent="0.25">
      <c r="A43" s="12" t="s">
        <v>45</v>
      </c>
      <c r="B43" s="20">
        <v>6367.0340699999997</v>
      </c>
      <c r="C43" s="20">
        <v>4609.0340699999997</v>
      </c>
      <c r="D43" s="8">
        <f t="shared" si="1"/>
        <v>72.389027910447481</v>
      </c>
    </row>
    <row r="44" spans="1:4" s="9" customFormat="1" ht="15.75" x14ac:dyDescent="0.25">
      <c r="A44" s="6" t="s">
        <v>67</v>
      </c>
      <c r="B44" s="19">
        <f>B45</f>
        <v>9740</v>
      </c>
      <c r="C44" s="19">
        <f>C45</f>
        <v>4965</v>
      </c>
      <c r="D44" s="11">
        <f>C44/B44*100</f>
        <v>50.975359342915816</v>
      </c>
    </row>
    <row r="45" spans="1:4" ht="15.75" x14ac:dyDescent="0.25">
      <c r="A45" s="12" t="s">
        <v>68</v>
      </c>
      <c r="B45" s="20">
        <v>9740</v>
      </c>
      <c r="C45" s="20">
        <v>4965</v>
      </c>
      <c r="D45" s="8">
        <f t="shared" si="1"/>
        <v>50.975359342915816</v>
      </c>
    </row>
    <row r="46" spans="1:4" s="9" customFormat="1" ht="15.75" x14ac:dyDescent="0.25">
      <c r="A46" s="6" t="s">
        <v>22</v>
      </c>
      <c r="B46" s="19">
        <f>SUM(B47:B52)</f>
        <v>1153301.5584100001</v>
      </c>
      <c r="C46" s="19">
        <f>SUM(C47:C52)</f>
        <v>826824.29943000001</v>
      </c>
      <c r="D46" s="11">
        <f>C46/B46*100</f>
        <v>71.691943308383443</v>
      </c>
    </row>
    <row r="47" spans="1:4" ht="15.75" x14ac:dyDescent="0.25">
      <c r="A47" s="12" t="s">
        <v>46</v>
      </c>
      <c r="B47" s="20">
        <v>392687.53367999999</v>
      </c>
      <c r="C47" s="20">
        <v>275474.10657</v>
      </c>
      <c r="D47" s="8">
        <f t="shared" si="1"/>
        <v>70.150968121764492</v>
      </c>
    </row>
    <row r="48" spans="1:4" ht="15.75" x14ac:dyDescent="0.25">
      <c r="A48" s="12" t="s">
        <v>47</v>
      </c>
      <c r="B48" s="20">
        <v>585019.12473000004</v>
      </c>
      <c r="C48" s="20">
        <v>413974.86722000001</v>
      </c>
      <c r="D48" s="8">
        <f t="shared" si="1"/>
        <v>70.76262120679543</v>
      </c>
    </row>
    <row r="49" spans="1:4" ht="15.75" x14ac:dyDescent="0.25">
      <c r="A49" s="12" t="s">
        <v>64</v>
      </c>
      <c r="B49" s="20">
        <v>104680.2</v>
      </c>
      <c r="C49" s="20">
        <v>84181.070370000001</v>
      </c>
      <c r="D49" s="8">
        <f t="shared" si="1"/>
        <v>80.417376323316162</v>
      </c>
    </row>
    <row r="50" spans="1:4" ht="15.75" customHeight="1" x14ac:dyDescent="0.25">
      <c r="A50" s="12" t="s">
        <v>48</v>
      </c>
      <c r="B50" s="20"/>
      <c r="C50" s="20"/>
      <c r="D50" s="8"/>
    </row>
    <row r="51" spans="1:4" ht="15.75" x14ac:dyDescent="0.25">
      <c r="A51" s="12" t="s">
        <v>50</v>
      </c>
      <c r="B51" s="20">
        <v>34507.199999999997</v>
      </c>
      <c r="C51" s="20">
        <v>31537.424599999998</v>
      </c>
      <c r="D51" s="8">
        <f t="shared" si="1"/>
        <v>91.393751448972978</v>
      </c>
    </row>
    <row r="52" spans="1:4" ht="15.75" x14ac:dyDescent="0.25">
      <c r="A52" s="21" t="s">
        <v>49</v>
      </c>
      <c r="B52" s="20">
        <v>36407.5</v>
      </c>
      <c r="C52" s="20">
        <v>21656.830669999999</v>
      </c>
      <c r="D52" s="8">
        <f t="shared" si="1"/>
        <v>59.484531126828266</v>
      </c>
    </row>
    <row r="53" spans="1:4" s="9" customFormat="1" ht="15.75" x14ac:dyDescent="0.25">
      <c r="A53" s="6" t="s">
        <v>23</v>
      </c>
      <c r="B53" s="19">
        <f>B54</f>
        <v>97428.626069999998</v>
      </c>
      <c r="C53" s="19">
        <f>C54</f>
        <v>78360.545069999993</v>
      </c>
      <c r="D53" s="11">
        <f>C53/B53*100</f>
        <v>80.428666841406468</v>
      </c>
    </row>
    <row r="54" spans="1:4" ht="15.75" x14ac:dyDescent="0.25">
      <c r="A54" s="12" t="s">
        <v>51</v>
      </c>
      <c r="B54" s="20">
        <v>97428.626069999998</v>
      </c>
      <c r="C54" s="20">
        <v>78360.545069999993</v>
      </c>
      <c r="D54" s="8">
        <f t="shared" si="1"/>
        <v>80.428666841406468</v>
      </c>
    </row>
    <row r="55" spans="1:4" s="9" customFormat="1" ht="15.75" x14ac:dyDescent="0.25">
      <c r="A55" s="6" t="s">
        <v>60</v>
      </c>
      <c r="B55" s="19">
        <f>B56+B57+B58</f>
        <v>127699.23387000001</v>
      </c>
      <c r="C55" s="19">
        <f>C56+C57+C58</f>
        <v>83710.365140000009</v>
      </c>
      <c r="D55" s="11">
        <f>C55/B55*100</f>
        <v>65.552754392574187</v>
      </c>
    </row>
    <row r="56" spans="1:4" ht="15.75" x14ac:dyDescent="0.25">
      <c r="A56" s="12" t="s">
        <v>52</v>
      </c>
      <c r="B56" s="20">
        <v>573</v>
      </c>
      <c r="C56" s="20">
        <v>454.7731</v>
      </c>
      <c r="D56" s="8">
        <f t="shared" si="1"/>
        <v>79.367033158813257</v>
      </c>
    </row>
    <row r="57" spans="1:4" ht="15.75" x14ac:dyDescent="0.25">
      <c r="A57" s="12" t="s">
        <v>53</v>
      </c>
      <c r="B57" s="20">
        <v>20966.687600000001</v>
      </c>
      <c r="C57" s="20">
        <v>15561.018</v>
      </c>
      <c r="D57" s="8">
        <f t="shared" si="1"/>
        <v>74.217817792067436</v>
      </c>
    </row>
    <row r="58" spans="1:4" ht="15.75" x14ac:dyDescent="0.25">
      <c r="A58" s="12" t="s">
        <v>54</v>
      </c>
      <c r="B58" s="20">
        <v>106159.54627000001</v>
      </c>
      <c r="C58" s="20">
        <v>67694.574040000007</v>
      </c>
      <c r="D58" s="8">
        <f t="shared" si="1"/>
        <v>63.766826836118504</v>
      </c>
    </row>
    <row r="59" spans="1:4" s="9" customFormat="1" ht="15.75" x14ac:dyDescent="0.25">
      <c r="A59" s="6" t="s">
        <v>24</v>
      </c>
      <c r="B59" s="19">
        <f>B60</f>
        <v>54089.3</v>
      </c>
      <c r="C59" s="19">
        <f>C60</f>
        <v>43606.7</v>
      </c>
      <c r="D59" s="11">
        <f>C59/B59*100</f>
        <v>80.619826841907724</v>
      </c>
    </row>
    <row r="60" spans="1:4" ht="15.75" x14ac:dyDescent="0.25">
      <c r="A60" s="12" t="s">
        <v>55</v>
      </c>
      <c r="B60" s="20">
        <v>54089.3</v>
      </c>
      <c r="C60" s="20">
        <v>43606.7</v>
      </c>
      <c r="D60" s="8">
        <f t="shared" si="1"/>
        <v>80.619826841907724</v>
      </c>
    </row>
    <row r="61" spans="1:4" s="9" customFormat="1" ht="15.75" x14ac:dyDescent="0.25">
      <c r="A61" s="6" t="s">
        <v>25</v>
      </c>
      <c r="B61" s="19">
        <f>B62+B63</f>
        <v>4395</v>
      </c>
      <c r="C61" s="19">
        <f>C62+C63</f>
        <v>2906.2460000000001</v>
      </c>
      <c r="D61" s="8">
        <f t="shared" si="1"/>
        <v>66.126188850967011</v>
      </c>
    </row>
    <row r="62" spans="1:4" ht="15.75" x14ac:dyDescent="0.25">
      <c r="A62" s="12" t="s">
        <v>56</v>
      </c>
      <c r="B62" s="20">
        <v>3150</v>
      </c>
      <c r="C62" s="20">
        <v>2100</v>
      </c>
      <c r="D62" s="8">
        <f t="shared" si="1"/>
        <v>66.666666666666657</v>
      </c>
    </row>
    <row r="63" spans="1:4" ht="15.75" x14ac:dyDescent="0.25">
      <c r="A63" s="12" t="s">
        <v>57</v>
      </c>
      <c r="B63" s="20">
        <v>1245</v>
      </c>
      <c r="C63" s="20">
        <v>806.24599999999998</v>
      </c>
      <c r="D63" s="8">
        <f t="shared" si="1"/>
        <v>64.758714859437745</v>
      </c>
    </row>
    <row r="64" spans="1:4" s="9" customFormat="1" ht="31.5" x14ac:dyDescent="0.25">
      <c r="A64" s="6" t="s">
        <v>59</v>
      </c>
      <c r="B64" s="19">
        <f>B65+B66</f>
        <v>63001.674169999998</v>
      </c>
      <c r="C64" s="19">
        <f>C65+C66</f>
        <v>47611.629679999998</v>
      </c>
      <c r="D64" s="11">
        <f>C64/B64*100</f>
        <v>75.572007104966104</v>
      </c>
    </row>
    <row r="65" spans="1:4" s="9" customFormat="1" ht="31.5" x14ac:dyDescent="0.25">
      <c r="A65" s="12" t="s">
        <v>58</v>
      </c>
      <c r="B65" s="20">
        <v>55612</v>
      </c>
      <c r="C65" s="20">
        <v>43307.6</v>
      </c>
      <c r="D65" s="8">
        <f t="shared" si="1"/>
        <v>77.874559447601229</v>
      </c>
    </row>
    <row r="66" spans="1:4" s="9" customFormat="1" ht="15.75" x14ac:dyDescent="0.25">
      <c r="A66" s="12" t="s">
        <v>61</v>
      </c>
      <c r="B66" s="20">
        <v>7389.6741700000002</v>
      </c>
      <c r="C66" s="20">
        <v>4304.0296799999996</v>
      </c>
      <c r="D66" s="8">
        <f t="shared" si="1"/>
        <v>58.243835668332309</v>
      </c>
    </row>
    <row r="67" spans="1:4" ht="15.75" x14ac:dyDescent="0.25">
      <c r="A67" s="6" t="s">
        <v>26</v>
      </c>
      <c r="B67" s="19">
        <f>B64+B61+B59+B55+B53+B46+B39+B33+B31+B29+B23+B44</f>
        <v>2016508.0122</v>
      </c>
      <c r="C67" s="19">
        <f>C64+C61+C59+C55+C53+C46+C39+C33+C31+C29+C23+C44</f>
        <v>1322787.9922600002</v>
      </c>
      <c r="D67" s="11">
        <f>C67/B67*100</f>
        <v>65.597953702988036</v>
      </c>
    </row>
    <row r="68" spans="1:4" ht="15.75" x14ac:dyDescent="0.25">
      <c r="A68" s="6" t="s">
        <v>27</v>
      </c>
      <c r="B68" s="19">
        <f>B20-B67</f>
        <v>-175782.86543000001</v>
      </c>
      <c r="C68" s="19">
        <f>C20-C67</f>
        <v>71098.268269999884</v>
      </c>
      <c r="D68" s="19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2019-10-01T09:15:14Z</dcterms:modified>
</cp:coreProperties>
</file>